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6015" windowHeight="4770" activeTab="0"/>
  </bookViews>
  <sheets>
    <sheet name="2014" sheetId="1" r:id="rId1"/>
    <sheet name="2014 Charts" sheetId="2" r:id="rId2"/>
    <sheet name="2013" sheetId="3" r:id="rId3"/>
    <sheet name="2013 Charts" sheetId="4" r:id="rId4"/>
    <sheet name="2012" sheetId="5" r:id="rId5"/>
    <sheet name="2012 Charts" sheetId="6" r:id="rId6"/>
    <sheet name="2011" sheetId="7" r:id="rId7"/>
    <sheet name="2011 Charts" sheetId="8" r:id="rId8"/>
    <sheet name="2010" sheetId="9" r:id="rId9"/>
    <sheet name="2010 Charts" sheetId="10" r:id="rId10"/>
    <sheet name="2009" sheetId="11" r:id="rId11"/>
    <sheet name="2009 Charts" sheetId="12" r:id="rId12"/>
    <sheet name="2008" sheetId="13" r:id="rId13"/>
    <sheet name="2008 Charts" sheetId="14" r:id="rId14"/>
    <sheet name="2007" sheetId="15" r:id="rId15"/>
    <sheet name="2007 Charts" sheetId="16" r:id="rId16"/>
    <sheet name="2006" sheetId="17" r:id="rId17"/>
    <sheet name="2006 Charts" sheetId="18" r:id="rId18"/>
    <sheet name="2005" sheetId="19" r:id="rId19"/>
    <sheet name="Sheet2" sheetId="20" r:id="rId20"/>
    <sheet name="Sheet3" sheetId="21" r:id="rId21"/>
  </sheets>
  <definedNames/>
  <calcPr fullCalcOnLoad="1"/>
</workbook>
</file>

<file path=xl/sharedStrings.xml><?xml version="1.0" encoding="utf-8"?>
<sst xmlns="http://schemas.openxmlformats.org/spreadsheetml/2006/main" count="455" uniqueCount="74">
  <si>
    <t>REVENUE AND SUPPORT</t>
  </si>
  <si>
    <t>Membership dues</t>
  </si>
  <si>
    <t>Program and rallies</t>
  </si>
  <si>
    <t>Contributions</t>
  </si>
  <si>
    <t>Grants</t>
  </si>
  <si>
    <t>Publication</t>
  </si>
  <si>
    <t>Donated services</t>
  </si>
  <si>
    <t>Interest and dividends</t>
  </si>
  <si>
    <t>Other</t>
  </si>
  <si>
    <t>Unrealized gain on investment</t>
  </si>
  <si>
    <t>Realized gains on investment</t>
  </si>
  <si>
    <t>Net assets released from restriction:</t>
  </si>
  <si>
    <t>Satisfaction of program restrictions</t>
  </si>
  <si>
    <t>Total Revenue and Support</t>
  </si>
  <si>
    <t>EXPENSES</t>
  </si>
  <si>
    <t>Program Services:</t>
  </si>
  <si>
    <t>● Advocacy</t>
  </si>
  <si>
    <t>● Membership Activities</t>
  </si>
  <si>
    <t>● Promotion</t>
  </si>
  <si>
    <t>● Education</t>
  </si>
  <si>
    <t>● Rallies</t>
  </si>
  <si>
    <t>Total Program Services</t>
  </si>
  <si>
    <t>Supporting Services:</t>
  </si>
  <si>
    <t>● Management and general</t>
  </si>
  <si>
    <t>● Fundraising</t>
  </si>
  <si>
    <t>Total Supporting Services</t>
  </si>
  <si>
    <t>Total Expense</t>
  </si>
  <si>
    <t>CHANGE IN NET ASSETS</t>
  </si>
  <si>
    <t>NET ASSETS</t>
  </si>
  <si>
    <t>BEGINNING OF YEAR</t>
  </si>
  <si>
    <t>NET ASSETS, END OF YEAR</t>
  </si>
  <si>
    <t>Unrestricted</t>
  </si>
  <si>
    <t>Temporarily Restricted</t>
  </si>
  <si>
    <t>2005 Total</t>
  </si>
  <si>
    <t>2004 Total</t>
  </si>
  <si>
    <t>(For the year ended December 31, 2005)</t>
  </si>
  <si>
    <t>(For the year ended December 31, 2006)</t>
  </si>
  <si>
    <t>2006 Total</t>
  </si>
  <si>
    <t>TOTAL PROGRAM SERVICES</t>
  </si>
  <si>
    <t>FUNDRAISING</t>
  </si>
  <si>
    <t>MANAGEMENT AND GENERAL</t>
  </si>
  <si>
    <t>MEMBERSHIP DUES</t>
  </si>
  <si>
    <t>PROGRAMS</t>
  </si>
  <si>
    <t>CONTRIBUTIONS</t>
  </si>
  <si>
    <t>GRANTS</t>
  </si>
  <si>
    <t>PUBLICATIONS</t>
  </si>
  <si>
    <t>DONATED SERVICES</t>
  </si>
  <si>
    <t>OTHER</t>
  </si>
  <si>
    <t>2006 FINANCIAL REPORT</t>
  </si>
  <si>
    <t>(For the year ended December 31, 2007)</t>
  </si>
  <si>
    <t>2007 Total</t>
  </si>
  <si>
    <t>2007 FINANCIAL REPORT</t>
  </si>
  <si>
    <t>(For the year ended December 31, 2008)</t>
  </si>
  <si>
    <t>2008 Total</t>
  </si>
  <si>
    <t>2008 FINANCIAL REPORT</t>
  </si>
  <si>
    <t>Satisfaction of time restrictions</t>
  </si>
  <si>
    <t>(For the year ended December 31, 2009)</t>
  </si>
  <si>
    <t>2009 Total</t>
  </si>
  <si>
    <t>2009 FINANCIAL REPORT</t>
  </si>
  <si>
    <t>(For the year ended December 31, 2010)</t>
  </si>
  <si>
    <t>2010 Total</t>
  </si>
  <si>
    <t>2010 FINANCIAL REPORT</t>
  </si>
  <si>
    <t>2011 Total</t>
  </si>
  <si>
    <t>(For the year ended December 31, 2011)</t>
  </si>
  <si>
    <t>2011 FINANCIAL REPORT</t>
  </si>
  <si>
    <t>2012 Total</t>
  </si>
  <si>
    <t>(For the year ended December 31, 2012)</t>
  </si>
  <si>
    <t>2012 FINANCIAL REPORT</t>
  </si>
  <si>
    <t>(For the year ended December 31, 2013)</t>
  </si>
  <si>
    <t>2013 Total</t>
  </si>
  <si>
    <t>2013 FINANCIAL REPORT</t>
  </si>
  <si>
    <t>2014 FINANCIAL REPORT</t>
  </si>
  <si>
    <t>(For the year ended December 31, 2014)</t>
  </si>
  <si>
    <t>2014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</si>
</sst>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3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5" fontId="0" fillId="0" borderId="0" xfId="0" applyNumberFormat="1" applyAlignment="1">
      <alignment/>
    </xf>
    <xf numFmtId="0" fontId="0" fillId="0" borderId="0" xfId="0" applyAlignment="1">
      <alignment horizontal="center"/>
    </xf>
    <xf numFmtId="5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5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EXPENSES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"/>
          <c:y val="0.39175"/>
          <c:w val="0.642"/>
          <c:h val="0.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'2014'!$D$26:$D$30</c:f>
              <c:numCache>
                <c:ptCount val="5"/>
                <c:pt idx="0">
                  <c:v>2792937</c:v>
                </c:pt>
                <c:pt idx="3">
                  <c:v>49566</c:v>
                </c:pt>
                <c:pt idx="4">
                  <c:v>137030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Sources of 2010 Revenue</a:t>
            </a:r>
          </a:p>
        </c:rich>
      </c:tx>
      <c:layout>
        <c:manualLayout>
          <c:xMode val="factor"/>
          <c:yMode val="factor"/>
          <c:x val="-0.081"/>
          <c:y val="-0.01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5"/>
          <c:y val="0.39875"/>
          <c:w val="0.50675"/>
          <c:h val="0.3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'2010 Charts'!$E$3:$E$9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EXPENSES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225"/>
          <c:y val="0.3235"/>
          <c:w val="0.353"/>
          <c:h val="0.49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'2009'!$D$27:$D$31</c:f>
              <c:numCache>
                <c:ptCount val="5"/>
                <c:pt idx="0">
                  <c:v>1908958</c:v>
                </c:pt>
                <c:pt idx="3">
                  <c:v>124074</c:v>
                </c:pt>
                <c:pt idx="4">
                  <c:v>50517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Sources of 2009 Revenue</a:t>
            </a:r>
          </a:p>
        </c:rich>
      </c:tx>
      <c:layout>
        <c:manualLayout>
          <c:xMode val="factor"/>
          <c:yMode val="factor"/>
          <c:x val="-0.081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05"/>
          <c:y val="0.26325"/>
          <c:w val="0.3785"/>
          <c:h val="0.58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'2009 Charts'!$E$3:$E$9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 EXPENSES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225"/>
          <c:y val="0.3235"/>
          <c:w val="0.353"/>
          <c:h val="0.49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'2008'!$D$27:$D$31</c:f>
              <c:numCache>
                <c:ptCount val="5"/>
                <c:pt idx="0">
                  <c:v>1614135</c:v>
                </c:pt>
                <c:pt idx="3">
                  <c:v>128743</c:v>
                </c:pt>
                <c:pt idx="4">
                  <c:v>99636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Sources of 2008 Revenue</a:t>
            </a:r>
          </a:p>
        </c:rich>
      </c:tx>
      <c:layout>
        <c:manualLayout>
          <c:xMode val="factor"/>
          <c:yMode val="factor"/>
          <c:x val="-0.081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05"/>
          <c:y val="0.26325"/>
          <c:w val="0.3785"/>
          <c:h val="0.58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'2008 Charts'!$E$3:$E$9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EXPENSES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225"/>
          <c:y val="0.3235"/>
          <c:w val="0.353"/>
          <c:h val="0.49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'2006'!$D$27:$D$31</c:f>
              <c:numCache>
                <c:ptCount val="5"/>
                <c:pt idx="0">
                  <c:v>1413851</c:v>
                </c:pt>
                <c:pt idx="3">
                  <c:v>122393</c:v>
                </c:pt>
                <c:pt idx="4">
                  <c:v>93263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SOURCES OF 2007 REVENUE</a:t>
            </a:r>
          </a:p>
        </c:rich>
      </c:tx>
      <c:layout>
        <c:manualLayout>
          <c:xMode val="factor"/>
          <c:yMode val="factor"/>
          <c:x val="-0.0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3235"/>
          <c:w val="0.36275"/>
          <c:h val="0.49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'2007 Charts'!$E$3:$E$9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2006 EXPENSES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225"/>
          <c:y val="0.3235"/>
          <c:w val="0.353"/>
          <c:h val="0.49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'2006'!$D$27:$D$31</c:f>
              <c:numCache>
                <c:ptCount val="5"/>
                <c:pt idx="0">
                  <c:v>1413851</c:v>
                </c:pt>
                <c:pt idx="3">
                  <c:v>122393</c:v>
                </c:pt>
                <c:pt idx="4">
                  <c:v>93263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SOURCES OF 2006 REVENUE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85"/>
          <c:y val="0.3235"/>
          <c:w val="0.36275"/>
          <c:h val="0.49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'2006 Charts'!$E$3:$E$9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Sources of 2014 Revenue</a:t>
            </a:r>
          </a:p>
        </c:rich>
      </c:tx>
      <c:layout>
        <c:manualLayout>
          <c:xMode val="factor"/>
          <c:yMode val="factor"/>
          <c:x val="-0.081"/>
          <c:y val="-0.01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5"/>
          <c:y val="0.39875"/>
          <c:w val="0.50675"/>
          <c:h val="0.3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'2014 Charts'!$E$3:$E$9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2013 EXPENSES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"/>
          <c:y val="0.39175"/>
          <c:w val="0.642"/>
          <c:h val="0.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'2013'!$D$26:$D$30</c:f>
              <c:numCache>
                <c:ptCount val="5"/>
                <c:pt idx="0">
                  <c:v>2639504</c:v>
                </c:pt>
                <c:pt idx="3">
                  <c:v>58176</c:v>
                </c:pt>
                <c:pt idx="4">
                  <c:v>118593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Sources of 2013 Revenue</a:t>
            </a:r>
          </a:p>
        </c:rich>
      </c:tx>
      <c:layout>
        <c:manualLayout>
          <c:xMode val="factor"/>
          <c:yMode val="factor"/>
          <c:x val="-0.081"/>
          <c:y val="-0.01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5"/>
          <c:y val="0.39875"/>
          <c:w val="0.50675"/>
          <c:h val="0.3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'2013 Charts'!$E$3:$E$9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2012 EXPENSES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"/>
          <c:y val="0.39175"/>
          <c:w val="0.642"/>
          <c:h val="0.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'2012'!$D$26:$D$30</c:f>
              <c:numCache>
                <c:ptCount val="5"/>
                <c:pt idx="0">
                  <c:v>2159276</c:v>
                </c:pt>
                <c:pt idx="3">
                  <c:v>152236</c:v>
                </c:pt>
                <c:pt idx="4">
                  <c:v>67488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Sources of 2012 Revenue</a:t>
            </a:r>
          </a:p>
        </c:rich>
      </c:tx>
      <c:layout>
        <c:manualLayout>
          <c:xMode val="factor"/>
          <c:yMode val="factor"/>
          <c:x val="-0.081"/>
          <c:y val="-0.01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5"/>
          <c:y val="0.39875"/>
          <c:w val="0.50675"/>
          <c:h val="0.3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'2012 Charts'!$E$3:$E$9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2011 EXPENSES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"/>
          <c:y val="0.39175"/>
          <c:w val="0.642"/>
          <c:h val="0.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'2009'!$D$27:$D$31</c:f>
              <c:numCache>
                <c:ptCount val="5"/>
                <c:pt idx="0">
                  <c:v>1908958</c:v>
                </c:pt>
                <c:pt idx="3">
                  <c:v>124074</c:v>
                </c:pt>
                <c:pt idx="4">
                  <c:v>50517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Sources of 2011 Revenue</a:t>
            </a:r>
          </a:p>
        </c:rich>
      </c:tx>
      <c:layout>
        <c:manualLayout>
          <c:xMode val="factor"/>
          <c:yMode val="factor"/>
          <c:x val="-0.08275"/>
          <c:y val="-0.01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5"/>
          <c:y val="0.39875"/>
          <c:w val="0.50675"/>
          <c:h val="0.3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val>
            <c:numRef>
              <c:f>'2011 Charts'!$E$3:$E$9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EXPENSES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"/>
          <c:y val="0.39175"/>
          <c:w val="0.642"/>
          <c:h val="0.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val>
            <c:numRef>
              <c:f>'2009'!$D$27:$D$31</c:f>
              <c:numCache>
                <c:ptCount val="5"/>
                <c:pt idx="0">
                  <c:v>1908958</c:v>
                </c:pt>
                <c:pt idx="3">
                  <c:v>124074</c:v>
                </c:pt>
                <c:pt idx="4">
                  <c:v>50517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66675</xdr:rowOff>
    </xdr:from>
    <xdr:to>
      <xdr:col>7</xdr:col>
      <xdr:colOff>66675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628650" y="6381750"/>
        <a:ext cx="3810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76200</xdr:rowOff>
    </xdr:from>
    <xdr:to>
      <xdr:col>8</xdr:col>
      <xdr:colOff>161925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0" y="1857375"/>
        <a:ext cx="51435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66675</xdr:rowOff>
    </xdr:from>
    <xdr:to>
      <xdr:col>7</xdr:col>
      <xdr:colOff>66675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628650" y="6381750"/>
        <a:ext cx="3810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76200</xdr:rowOff>
    </xdr:from>
    <xdr:to>
      <xdr:col>8</xdr:col>
      <xdr:colOff>161925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0" y="1857375"/>
        <a:ext cx="51435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66675</xdr:rowOff>
    </xdr:from>
    <xdr:to>
      <xdr:col>7</xdr:col>
      <xdr:colOff>66675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628650" y="6381750"/>
        <a:ext cx="3810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76200</xdr:rowOff>
    </xdr:from>
    <xdr:to>
      <xdr:col>8</xdr:col>
      <xdr:colOff>161925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0" y="1857375"/>
        <a:ext cx="51435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66675</xdr:rowOff>
    </xdr:from>
    <xdr:to>
      <xdr:col>7</xdr:col>
      <xdr:colOff>66675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628650" y="6381750"/>
        <a:ext cx="3810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76200</xdr:rowOff>
    </xdr:from>
    <xdr:to>
      <xdr:col>8</xdr:col>
      <xdr:colOff>161925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0" y="1857375"/>
        <a:ext cx="51435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66675</xdr:rowOff>
    </xdr:from>
    <xdr:to>
      <xdr:col>7</xdr:col>
      <xdr:colOff>66675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628650" y="6381750"/>
        <a:ext cx="3810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76200</xdr:rowOff>
    </xdr:from>
    <xdr:to>
      <xdr:col>8</xdr:col>
      <xdr:colOff>161925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0" y="1857375"/>
        <a:ext cx="51435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66675</xdr:rowOff>
    </xdr:from>
    <xdr:to>
      <xdr:col>7</xdr:col>
      <xdr:colOff>66675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628650" y="6381750"/>
        <a:ext cx="3810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76200</xdr:rowOff>
    </xdr:from>
    <xdr:to>
      <xdr:col>8</xdr:col>
      <xdr:colOff>161925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0" y="1857375"/>
        <a:ext cx="51435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66675</xdr:rowOff>
    </xdr:from>
    <xdr:to>
      <xdr:col>7</xdr:col>
      <xdr:colOff>66675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628650" y="6381750"/>
        <a:ext cx="3810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</xdr:row>
      <xdr:rowOff>76200</xdr:rowOff>
    </xdr:from>
    <xdr:to>
      <xdr:col>8</xdr:col>
      <xdr:colOff>161925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0" y="1857375"/>
        <a:ext cx="51435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36</xdr:row>
      <xdr:rowOff>66675</xdr:rowOff>
    </xdr:from>
    <xdr:to>
      <xdr:col>7</xdr:col>
      <xdr:colOff>66675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628650" y="5895975"/>
        <a:ext cx="3810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11</xdr:row>
      <xdr:rowOff>47625</xdr:rowOff>
    </xdr:from>
    <xdr:to>
      <xdr:col>6</xdr:col>
      <xdr:colOff>590550</xdr:colOff>
      <xdr:row>28</xdr:row>
      <xdr:rowOff>28575</xdr:rowOff>
    </xdr:to>
    <xdr:graphicFrame>
      <xdr:nvGraphicFramePr>
        <xdr:cNvPr id="2" name="Chart 2"/>
        <xdr:cNvGraphicFramePr/>
      </xdr:nvGraphicFramePr>
      <xdr:xfrm>
        <a:off x="647700" y="1828800"/>
        <a:ext cx="37052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36</xdr:row>
      <xdr:rowOff>66675</xdr:rowOff>
    </xdr:from>
    <xdr:to>
      <xdr:col>7</xdr:col>
      <xdr:colOff>66675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628650" y="5895975"/>
        <a:ext cx="3810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11</xdr:row>
      <xdr:rowOff>47625</xdr:rowOff>
    </xdr:from>
    <xdr:to>
      <xdr:col>6</xdr:col>
      <xdr:colOff>590550</xdr:colOff>
      <xdr:row>28</xdr:row>
      <xdr:rowOff>28575</xdr:rowOff>
    </xdr:to>
    <xdr:graphicFrame>
      <xdr:nvGraphicFramePr>
        <xdr:cNvPr id="2" name="Chart 3"/>
        <xdr:cNvGraphicFramePr/>
      </xdr:nvGraphicFramePr>
      <xdr:xfrm>
        <a:off x="647700" y="1828800"/>
        <a:ext cx="37052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4.140625" style="0" bestFit="1" customWidth="1"/>
    <col min="2" max="2" width="12.7109375" style="0" customWidth="1"/>
    <col min="3" max="3" width="20.7109375" style="0" customWidth="1"/>
    <col min="4" max="5" width="12.7109375" style="0" customWidth="1"/>
  </cols>
  <sheetData>
    <row r="1" spans="1:5" ht="12.75">
      <c r="A1" s="7" t="s">
        <v>72</v>
      </c>
      <c r="B1" s="3" t="s">
        <v>31</v>
      </c>
      <c r="C1" s="3" t="s">
        <v>32</v>
      </c>
      <c r="D1" s="8" t="s">
        <v>73</v>
      </c>
      <c r="E1" s="8" t="s">
        <v>69</v>
      </c>
    </row>
    <row r="3" spans="1:13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t="s">
        <v>1</v>
      </c>
      <c r="B4" s="2">
        <v>688726</v>
      </c>
      <c r="C4" s="2"/>
      <c r="D4" s="2">
        <f aca="true" t="shared" si="0" ref="D4:D12">+B4+C4</f>
        <v>688726</v>
      </c>
      <c r="E4" s="2">
        <v>616016</v>
      </c>
      <c r="F4" s="2"/>
      <c r="G4" s="2"/>
      <c r="H4" s="2"/>
      <c r="I4" s="2"/>
      <c r="J4" s="2"/>
      <c r="K4" s="2"/>
      <c r="L4" s="2"/>
      <c r="M4" s="2"/>
    </row>
    <row r="5" spans="1:13" ht="12.75">
      <c r="A5" t="s">
        <v>2</v>
      </c>
      <c r="B5" s="2">
        <v>480190</v>
      </c>
      <c r="C5" s="2"/>
      <c r="D5" s="2">
        <f t="shared" si="0"/>
        <v>480190</v>
      </c>
      <c r="E5" s="2">
        <v>417512</v>
      </c>
      <c r="F5" s="2"/>
      <c r="G5" s="2"/>
      <c r="H5" s="2"/>
      <c r="I5" s="2"/>
      <c r="J5" s="2"/>
      <c r="K5" s="2"/>
      <c r="L5" s="2"/>
      <c r="M5" s="2"/>
    </row>
    <row r="6" spans="1:13" ht="12.75">
      <c r="A6" t="s">
        <v>3</v>
      </c>
      <c r="B6" s="6">
        <v>662698</v>
      </c>
      <c r="C6" s="6"/>
      <c r="D6" s="2">
        <f t="shared" si="0"/>
        <v>662698</v>
      </c>
      <c r="E6" s="6">
        <v>0</v>
      </c>
      <c r="F6" s="2"/>
      <c r="G6" s="2"/>
      <c r="H6" s="2"/>
      <c r="I6" s="2"/>
      <c r="J6" s="2"/>
      <c r="K6" s="2"/>
      <c r="L6" s="2"/>
      <c r="M6" s="2"/>
    </row>
    <row r="7" spans="1:13" ht="12.75">
      <c r="A7" t="s">
        <v>4</v>
      </c>
      <c r="B7" s="6">
        <v>-49270</v>
      </c>
      <c r="C7" s="6">
        <v>656015</v>
      </c>
      <c r="D7" s="2">
        <f t="shared" si="0"/>
        <v>606745</v>
      </c>
      <c r="E7" s="6">
        <v>1546243</v>
      </c>
      <c r="F7" s="2"/>
      <c r="G7" s="2"/>
      <c r="H7" s="2"/>
      <c r="I7" s="2"/>
      <c r="J7" s="2"/>
      <c r="K7" s="2"/>
      <c r="L7" s="2"/>
      <c r="M7" s="2"/>
    </row>
    <row r="8" spans="1:13" ht="12.75">
      <c r="A8" t="s">
        <v>5</v>
      </c>
      <c r="B8" s="2">
        <v>3215</v>
      </c>
      <c r="C8" s="2"/>
      <c r="D8" s="2">
        <f t="shared" si="0"/>
        <v>3215</v>
      </c>
      <c r="E8" s="2">
        <v>19540</v>
      </c>
      <c r="F8" s="2"/>
      <c r="G8" s="2"/>
      <c r="H8" s="2"/>
      <c r="I8" s="2"/>
      <c r="J8" s="2"/>
      <c r="K8" s="2"/>
      <c r="L8" s="2"/>
      <c r="M8" s="2"/>
    </row>
    <row r="9" spans="1:13" ht="12.75">
      <c r="A9" t="s">
        <v>6</v>
      </c>
      <c r="B9" s="2">
        <v>0</v>
      </c>
      <c r="C9" s="2"/>
      <c r="D9" s="2">
        <f t="shared" si="0"/>
        <v>0</v>
      </c>
      <c r="E9" s="2">
        <v>0</v>
      </c>
      <c r="F9" s="2"/>
      <c r="G9" s="2"/>
      <c r="H9" s="2"/>
      <c r="I9" s="2"/>
      <c r="J9" s="2"/>
      <c r="K9" s="2"/>
      <c r="L9" s="2"/>
      <c r="M9" s="2"/>
    </row>
    <row r="10" spans="1:13" ht="12.75">
      <c r="A10" t="s">
        <v>7</v>
      </c>
      <c r="B10" s="2">
        <v>13206</v>
      </c>
      <c r="C10" s="2"/>
      <c r="D10" s="2">
        <f t="shared" si="0"/>
        <v>13206</v>
      </c>
      <c r="E10" s="2">
        <v>11157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8</v>
      </c>
      <c r="B11" s="2"/>
      <c r="C11" s="2"/>
      <c r="D11" s="2">
        <f t="shared" si="0"/>
        <v>0</v>
      </c>
      <c r="E11" s="2">
        <v>1000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t="s">
        <v>9</v>
      </c>
      <c r="B12" s="2">
        <v>26526</v>
      </c>
      <c r="C12" s="2"/>
      <c r="D12" s="2">
        <f t="shared" si="0"/>
        <v>26526</v>
      </c>
      <c r="E12" s="2">
        <v>38210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t="s">
        <v>10</v>
      </c>
      <c r="B13" s="2"/>
      <c r="C13" s="2"/>
      <c r="D13" s="2">
        <f>+B13+C13</f>
        <v>0</v>
      </c>
      <c r="E13" s="2">
        <v>0</v>
      </c>
      <c r="F13" s="2"/>
      <c r="G13" s="2"/>
      <c r="H13" s="2"/>
      <c r="I13" s="2"/>
      <c r="J13" s="2"/>
      <c r="K13" s="2"/>
      <c r="L13" s="2"/>
      <c r="M13" s="2"/>
    </row>
    <row r="14" spans="1:13" ht="12.75">
      <c r="A14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t="s">
        <v>12</v>
      </c>
      <c r="B15" s="2">
        <v>1065233</v>
      </c>
      <c r="C15" s="2">
        <v>-1065233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1" t="s">
        <v>13</v>
      </c>
      <c r="B16" s="4">
        <f>SUM(B4:B15)</f>
        <v>2890524</v>
      </c>
      <c r="C16" s="4">
        <f>SUM(C4:C15)</f>
        <v>-409218</v>
      </c>
      <c r="D16" s="4">
        <f>+B16+C16</f>
        <v>2481306</v>
      </c>
      <c r="E16" s="4">
        <f>SUM(E4:E15)</f>
        <v>2649678</v>
      </c>
      <c r="F16" s="2"/>
      <c r="G16" s="4"/>
      <c r="H16" s="2"/>
      <c r="I16" s="4"/>
      <c r="J16" s="2"/>
      <c r="K16" s="2"/>
      <c r="L16" s="2"/>
      <c r="M16" s="2"/>
    </row>
    <row r="17" spans="1:13" ht="12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1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16</v>
      </c>
      <c r="B22" s="2">
        <v>1795170</v>
      </c>
      <c r="C22" s="2"/>
      <c r="D22" s="2">
        <f>+B22+C22</f>
        <v>1795170</v>
      </c>
      <c r="E22" s="2">
        <v>1574973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t="s">
        <v>17</v>
      </c>
      <c r="B23" s="2">
        <v>256054</v>
      </c>
      <c r="C23" s="2"/>
      <c r="D23" s="2">
        <f>+B23+C23</f>
        <v>256054</v>
      </c>
      <c r="E23" s="2">
        <v>359997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t="s">
        <v>18</v>
      </c>
      <c r="B24" s="2">
        <v>403733</v>
      </c>
      <c r="C24" s="2"/>
      <c r="D24" s="2">
        <f>+B24+C24</f>
        <v>403733</v>
      </c>
      <c r="E24" s="2">
        <v>428858</v>
      </c>
      <c r="F24" s="2"/>
      <c r="G24" s="2"/>
      <c r="H24" s="2"/>
      <c r="I24" s="2"/>
      <c r="J24" s="2"/>
      <c r="K24" s="2"/>
      <c r="L24" s="2"/>
      <c r="M24" s="2"/>
    </row>
    <row r="25" spans="1:13" ht="12.75">
      <c r="A25" t="s">
        <v>19</v>
      </c>
      <c r="B25" s="2">
        <v>337980</v>
      </c>
      <c r="C25" s="2"/>
      <c r="D25" s="2">
        <f>+B25+C25</f>
        <v>337980</v>
      </c>
      <c r="E25" s="2">
        <v>275676</v>
      </c>
      <c r="F25" s="2"/>
      <c r="G25" s="2"/>
      <c r="H25" s="2"/>
      <c r="I25" s="2"/>
      <c r="J25" s="2"/>
      <c r="K25" s="2"/>
      <c r="L25" s="2"/>
      <c r="M25" s="2"/>
    </row>
    <row r="26" spans="1:13" ht="12.75">
      <c r="A26" s="1" t="s">
        <v>21</v>
      </c>
      <c r="B26" s="4">
        <f>SUM(B22:B25)</f>
        <v>2792937</v>
      </c>
      <c r="C26" s="4">
        <f>SUM(C22:C25)</f>
        <v>0</v>
      </c>
      <c r="D26" s="4">
        <f>SUM(D22:D25)</f>
        <v>2792937</v>
      </c>
      <c r="E26" s="4">
        <f>SUM(E22:E25)</f>
        <v>2639504</v>
      </c>
      <c r="F26" s="2"/>
      <c r="G26" s="2"/>
      <c r="H26" s="2"/>
      <c r="I26" s="2"/>
      <c r="J26" s="2"/>
      <c r="K26" s="2"/>
      <c r="L26" s="2"/>
      <c r="M26" s="2"/>
    </row>
    <row r="27" spans="2:1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t="s">
        <v>22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t="s">
        <v>23</v>
      </c>
      <c r="B29" s="2">
        <v>49566</v>
      </c>
      <c r="C29" s="2"/>
      <c r="D29" s="2">
        <f>+B29+C29</f>
        <v>49566</v>
      </c>
      <c r="E29" s="2">
        <v>58176</v>
      </c>
      <c r="F29" s="2"/>
      <c r="G29" s="2"/>
      <c r="H29" s="2"/>
      <c r="I29" s="2"/>
      <c r="J29" s="2"/>
      <c r="K29" s="2"/>
      <c r="L29" s="2"/>
      <c r="M29" s="2"/>
    </row>
    <row r="30" spans="1:13" ht="12.75">
      <c r="A30" t="s">
        <v>24</v>
      </c>
      <c r="B30" s="2">
        <v>137030</v>
      </c>
      <c r="C30" s="2"/>
      <c r="D30" s="2">
        <f>+B30+C30</f>
        <v>137030</v>
      </c>
      <c r="E30" s="2">
        <v>118593</v>
      </c>
      <c r="F30" s="2"/>
      <c r="G30" s="2"/>
      <c r="H30" s="2"/>
      <c r="I30" s="2"/>
      <c r="J30" s="2"/>
      <c r="K30" s="2"/>
      <c r="L30" s="2"/>
      <c r="M30" s="2"/>
    </row>
    <row r="31" spans="1:13" ht="12.75">
      <c r="A31" s="1" t="s">
        <v>25</v>
      </c>
      <c r="B31" s="4">
        <f>SUM(B29:B30)</f>
        <v>186596</v>
      </c>
      <c r="C31" s="4">
        <f>SUM(C29:C30)</f>
        <v>0</v>
      </c>
      <c r="D31" s="4">
        <f>SUM(D29:D30)</f>
        <v>186596</v>
      </c>
      <c r="E31" s="4">
        <f>SUM(E29:E30)</f>
        <v>176769</v>
      </c>
      <c r="F31" s="2"/>
      <c r="G31" s="2"/>
      <c r="H31" s="2"/>
      <c r="I31" s="2"/>
      <c r="J31" s="2"/>
      <c r="K31" s="2"/>
      <c r="L31" s="2"/>
      <c r="M31" s="2"/>
    </row>
    <row r="32" spans="2:1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1" t="s">
        <v>26</v>
      </c>
      <c r="B33" s="4">
        <f>+B26+B31</f>
        <v>2979533</v>
      </c>
      <c r="C33" s="4">
        <f>+C26+C31</f>
        <v>0</v>
      </c>
      <c r="D33" s="4">
        <f>+D26+D31</f>
        <v>2979533</v>
      </c>
      <c r="E33" s="4">
        <f>+E26+E31</f>
        <v>2816273</v>
      </c>
      <c r="F33" s="2"/>
      <c r="G33" s="2"/>
      <c r="H33" s="2"/>
      <c r="I33" s="2"/>
      <c r="J33" s="2"/>
      <c r="K33" s="2"/>
      <c r="L33" s="2"/>
      <c r="M33" s="2"/>
    </row>
    <row r="34" spans="2:1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1" t="s">
        <v>27</v>
      </c>
      <c r="B36" s="2">
        <f>+B16-B33</f>
        <v>-89009</v>
      </c>
      <c r="C36" s="2">
        <f>+C16-C33</f>
        <v>-409218</v>
      </c>
      <c r="D36" s="2">
        <f>+D16-D33</f>
        <v>-498227</v>
      </c>
      <c r="E36" s="2">
        <v>-167595</v>
      </c>
      <c r="F36" s="2"/>
      <c r="G36" s="2"/>
      <c r="H36" s="2"/>
      <c r="I36" s="2"/>
      <c r="J36" s="2"/>
      <c r="K36" s="2"/>
      <c r="L36" s="2"/>
      <c r="M36" s="2"/>
    </row>
    <row r="37" spans="2:13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 t="s">
        <v>28</v>
      </c>
      <c r="B40" s="2">
        <v>516475</v>
      </c>
      <c r="C40" s="2">
        <v>500934</v>
      </c>
      <c r="D40" s="2">
        <f>+B40+C40</f>
        <v>1017409</v>
      </c>
      <c r="E40" s="2">
        <v>1185004</v>
      </c>
      <c r="F40" s="2"/>
      <c r="G40" s="2"/>
      <c r="H40" s="2"/>
      <c r="I40" s="2"/>
      <c r="J40" s="2"/>
      <c r="K40" s="2"/>
      <c r="L40" s="2"/>
      <c r="M40" s="2"/>
    </row>
    <row r="41" spans="1:13" ht="12.7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1" t="s">
        <v>30</v>
      </c>
      <c r="B45" s="2">
        <f>+B36+B40</f>
        <v>427466</v>
      </c>
      <c r="C45" s="2">
        <f>+C36+C40</f>
        <v>91716</v>
      </c>
      <c r="D45" s="2">
        <f>+D36+D40</f>
        <v>519182</v>
      </c>
      <c r="E45" s="2">
        <f>+E36+E40</f>
        <v>1017409</v>
      </c>
      <c r="F45" s="2"/>
      <c r="G45" s="2"/>
      <c r="H45" s="2"/>
      <c r="I45" s="2"/>
      <c r="J45" s="2"/>
      <c r="K45" s="2"/>
      <c r="L45" s="2"/>
      <c r="M45" s="2"/>
    </row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Header>&amp;LConsolidated Statement of Activities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8">
      <selection activeCell="A1" sqref="A1"/>
    </sheetView>
  </sheetViews>
  <sheetFormatPr defaultColWidth="9.140625" defaultRowHeight="12.75"/>
  <cols>
    <col min="5" max="5" width="10.7109375" style="0" bestFit="1" customWidth="1"/>
  </cols>
  <sheetData>
    <row r="1" ht="12.75">
      <c r="A1" t="s">
        <v>61</v>
      </c>
    </row>
    <row r="3" spans="1:5" ht="12.75">
      <c r="A3" t="s">
        <v>41</v>
      </c>
      <c r="D3" s="5">
        <v>0.24</v>
      </c>
      <c r="E3" s="2">
        <v>562283</v>
      </c>
    </row>
    <row r="4" spans="1:5" ht="12.75">
      <c r="A4" t="s">
        <v>42</v>
      </c>
      <c r="D4" s="5">
        <v>0.23</v>
      </c>
      <c r="E4" s="2">
        <v>350945</v>
      </c>
    </row>
    <row r="5" spans="1:5" ht="12.75">
      <c r="A5" t="s">
        <v>43</v>
      </c>
      <c r="D5" s="5">
        <v>0.08</v>
      </c>
      <c r="E5" s="2">
        <v>220436</v>
      </c>
    </row>
    <row r="6" spans="1:5" ht="12.75">
      <c r="A6" t="s">
        <v>44</v>
      </c>
      <c r="D6" s="5">
        <v>0.4</v>
      </c>
      <c r="E6" s="2">
        <v>990222</v>
      </c>
    </row>
    <row r="7" spans="1:5" ht="12.75">
      <c r="A7" t="s">
        <v>45</v>
      </c>
      <c r="D7" s="5">
        <v>0.01</v>
      </c>
      <c r="E7" s="2">
        <v>48298</v>
      </c>
    </row>
    <row r="8" spans="1:5" ht="12.75">
      <c r="A8" t="s">
        <v>46</v>
      </c>
      <c r="D8" s="5">
        <v>0.01</v>
      </c>
      <c r="E8" s="2">
        <v>2070</v>
      </c>
    </row>
    <row r="9" spans="1:5" ht="12.75">
      <c r="A9" t="s">
        <v>47</v>
      </c>
      <c r="D9" s="5">
        <v>0.03</v>
      </c>
      <c r="E9" s="2">
        <v>56580</v>
      </c>
    </row>
    <row r="10" spans="4:5" ht="12.75">
      <c r="D10" s="5"/>
      <c r="E10" s="2"/>
    </row>
    <row r="11" spans="4:5" ht="12.75">
      <c r="D11" s="5"/>
      <c r="E11" s="2"/>
    </row>
    <row r="12" spans="4:5" ht="12.75">
      <c r="D12" s="5"/>
      <c r="E12" s="2"/>
    </row>
    <row r="13" spans="4:5" ht="12.75">
      <c r="D13" s="5"/>
      <c r="E13" s="2"/>
    </row>
    <row r="36" spans="1:5" ht="12.75">
      <c r="A36" t="s">
        <v>38</v>
      </c>
      <c r="D36" s="5">
        <v>0.92</v>
      </c>
      <c r="E36" s="2">
        <v>2145359</v>
      </c>
    </row>
    <row r="37" spans="1:5" ht="12.75">
      <c r="A37" t="s">
        <v>39</v>
      </c>
      <c r="D37" s="5">
        <v>0.02</v>
      </c>
      <c r="E37" s="2">
        <v>38511</v>
      </c>
    </row>
    <row r="38" spans="1:5" ht="12.75">
      <c r="A38" t="s">
        <v>40</v>
      </c>
      <c r="D38" s="5">
        <v>0.06</v>
      </c>
      <c r="E38" s="2">
        <v>137270</v>
      </c>
    </row>
  </sheetData>
  <sheetProtection/>
  <printOptions/>
  <pageMargins left="0.75" right="0.75" top="0.75" bottom="0.7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2">
      <selection activeCell="A33" sqref="A33"/>
    </sheetView>
  </sheetViews>
  <sheetFormatPr defaultColWidth="9.140625" defaultRowHeight="12.75"/>
  <cols>
    <col min="1" max="1" width="34.140625" style="0" bestFit="1" customWidth="1"/>
    <col min="2" max="2" width="12.7109375" style="0" customWidth="1"/>
    <col min="3" max="3" width="20.7109375" style="0" customWidth="1"/>
    <col min="4" max="5" width="12.7109375" style="0" customWidth="1"/>
  </cols>
  <sheetData>
    <row r="1" spans="1:5" ht="12.75">
      <c r="A1" t="s">
        <v>56</v>
      </c>
      <c r="B1" s="3" t="s">
        <v>31</v>
      </c>
      <c r="C1" s="3" t="s">
        <v>32</v>
      </c>
      <c r="D1" s="3" t="s">
        <v>57</v>
      </c>
      <c r="E1" s="3" t="s">
        <v>53</v>
      </c>
    </row>
    <row r="3" spans="1:13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t="s">
        <v>1</v>
      </c>
      <c r="B4" s="2">
        <v>556604</v>
      </c>
      <c r="C4" s="2"/>
      <c r="D4" s="2">
        <f aca="true" t="shared" si="0" ref="D4:D13">+B4+C4</f>
        <v>556604</v>
      </c>
      <c r="E4" s="2">
        <v>576508</v>
      </c>
      <c r="F4" s="2"/>
      <c r="G4" s="2"/>
      <c r="H4" s="2"/>
      <c r="I4" s="2"/>
      <c r="J4" s="2"/>
      <c r="K4" s="2"/>
      <c r="L4" s="2"/>
      <c r="M4" s="2"/>
    </row>
    <row r="5" spans="1:13" ht="12.75">
      <c r="A5" t="s">
        <v>2</v>
      </c>
      <c r="B5" s="2">
        <v>517940</v>
      </c>
      <c r="C5" s="2"/>
      <c r="D5" s="2">
        <f t="shared" si="0"/>
        <v>517940</v>
      </c>
      <c r="E5" s="2">
        <v>431458</v>
      </c>
      <c r="F5" s="2"/>
      <c r="G5" s="2"/>
      <c r="H5" s="2"/>
      <c r="I5" s="2"/>
      <c r="J5" s="2"/>
      <c r="K5" s="2"/>
      <c r="L5" s="2"/>
      <c r="M5" s="2"/>
    </row>
    <row r="6" spans="1:13" ht="12.75">
      <c r="A6" t="s">
        <v>3</v>
      </c>
      <c r="B6" s="2">
        <v>175343</v>
      </c>
      <c r="C6" s="2"/>
      <c r="D6" s="2">
        <f t="shared" si="0"/>
        <v>175343</v>
      </c>
      <c r="E6" s="2">
        <v>227578</v>
      </c>
      <c r="F6" s="2"/>
      <c r="G6" s="2"/>
      <c r="H6" s="2"/>
      <c r="I6" s="2"/>
      <c r="J6" s="2"/>
      <c r="K6" s="2"/>
      <c r="L6" s="2"/>
      <c r="M6" s="2"/>
    </row>
    <row r="7" spans="1:13" ht="12.75">
      <c r="A7" t="s">
        <v>4</v>
      </c>
      <c r="B7" s="2">
        <v>-37437</v>
      </c>
      <c r="C7" s="2">
        <v>959300</v>
      </c>
      <c r="D7" s="2">
        <f t="shared" si="0"/>
        <v>921863</v>
      </c>
      <c r="E7" s="2">
        <v>596278</v>
      </c>
      <c r="F7" s="2"/>
      <c r="G7" s="2"/>
      <c r="H7" s="2"/>
      <c r="I7" s="2"/>
      <c r="J7" s="2"/>
      <c r="K7" s="2"/>
      <c r="L7" s="2"/>
      <c r="M7" s="2"/>
    </row>
    <row r="8" spans="1:13" ht="12.75">
      <c r="A8" t="s">
        <v>5</v>
      </c>
      <c r="B8" s="2">
        <v>26553</v>
      </c>
      <c r="C8" s="2"/>
      <c r="D8" s="2">
        <f t="shared" si="0"/>
        <v>26553</v>
      </c>
      <c r="E8" s="2">
        <v>30923</v>
      </c>
      <c r="F8" s="2"/>
      <c r="G8" s="2"/>
      <c r="H8" s="2"/>
      <c r="I8" s="2"/>
      <c r="J8" s="2"/>
      <c r="K8" s="2"/>
      <c r="L8" s="2"/>
      <c r="M8" s="2"/>
    </row>
    <row r="9" spans="1:13" ht="12.75">
      <c r="A9" t="s">
        <v>6</v>
      </c>
      <c r="B9" s="2">
        <v>18625</v>
      </c>
      <c r="C9" s="2"/>
      <c r="D9" s="2">
        <f t="shared" si="0"/>
        <v>18625</v>
      </c>
      <c r="E9" s="2">
        <v>2010</v>
      </c>
      <c r="F9" s="2"/>
      <c r="G9" s="2"/>
      <c r="H9" s="2"/>
      <c r="I9" s="2"/>
      <c r="J9" s="2"/>
      <c r="K9" s="2"/>
      <c r="L9" s="2"/>
      <c r="M9" s="2"/>
    </row>
    <row r="10" spans="1:13" ht="12.75">
      <c r="A10" t="s">
        <v>7</v>
      </c>
      <c r="B10" s="2">
        <v>13511</v>
      </c>
      <c r="C10" s="2"/>
      <c r="D10" s="2">
        <f t="shared" si="0"/>
        <v>13511</v>
      </c>
      <c r="E10" s="2">
        <v>17137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8</v>
      </c>
      <c r="B11" s="2">
        <v>0</v>
      </c>
      <c r="C11" s="2"/>
      <c r="D11" s="2">
        <f t="shared" si="0"/>
        <v>0</v>
      </c>
      <c r="E11" s="2">
        <v>0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t="s">
        <v>9</v>
      </c>
      <c r="B12" s="2">
        <v>59138</v>
      </c>
      <c r="C12" s="2"/>
      <c r="D12" s="2">
        <f t="shared" si="0"/>
        <v>59138</v>
      </c>
      <c r="E12" s="2">
        <v>-119121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t="s">
        <v>10</v>
      </c>
      <c r="B13" s="2"/>
      <c r="C13" s="2"/>
      <c r="D13" s="2">
        <f t="shared" si="0"/>
        <v>0</v>
      </c>
      <c r="E13" s="2">
        <v>0</v>
      </c>
      <c r="F13" s="2"/>
      <c r="G13" s="2"/>
      <c r="H13" s="2"/>
      <c r="I13" s="2"/>
      <c r="J13" s="2"/>
      <c r="K13" s="2"/>
      <c r="L13" s="2"/>
      <c r="M13" s="2"/>
    </row>
    <row r="14" spans="1:13" ht="12.75">
      <c r="A14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t="s">
        <v>12</v>
      </c>
      <c r="B15" s="2">
        <v>603671</v>
      </c>
      <c r="C15" s="2">
        <v>-603671</v>
      </c>
      <c r="D15" s="2">
        <f>+B15+C15</f>
        <v>0</v>
      </c>
      <c r="E15" s="2">
        <v>0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t="s">
        <v>55</v>
      </c>
      <c r="B16" s="2">
        <v>150000</v>
      </c>
      <c r="C16" s="2">
        <v>-150000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1" t="s">
        <v>13</v>
      </c>
      <c r="B17" s="4">
        <f>SUM(B4:B16)</f>
        <v>2083948</v>
      </c>
      <c r="C17" s="4">
        <f>SUM(C4:C16)</f>
        <v>205629</v>
      </c>
      <c r="D17" s="4">
        <f>+B17+C17</f>
        <v>2289577</v>
      </c>
      <c r="E17" s="4">
        <f>SUM(E4:E15)</f>
        <v>1762771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1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t="s">
        <v>16</v>
      </c>
      <c r="B23" s="2">
        <v>959902</v>
      </c>
      <c r="C23" s="2"/>
      <c r="D23" s="2">
        <f>+B23+C23</f>
        <v>959902</v>
      </c>
      <c r="E23" s="2">
        <v>841479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t="s">
        <v>17</v>
      </c>
      <c r="B24" s="2">
        <v>323632</v>
      </c>
      <c r="C24" s="2"/>
      <c r="D24" s="2">
        <f>+B24+C24</f>
        <v>323632</v>
      </c>
      <c r="E24" s="2">
        <v>257014</v>
      </c>
      <c r="F24" s="2"/>
      <c r="G24" s="2"/>
      <c r="H24" s="2"/>
      <c r="I24" s="2"/>
      <c r="J24" s="2"/>
      <c r="K24" s="2"/>
      <c r="L24" s="2"/>
      <c r="M24" s="2"/>
    </row>
    <row r="25" spans="1:13" ht="12.75">
      <c r="A25" t="s">
        <v>18</v>
      </c>
      <c r="B25" s="2">
        <v>253810</v>
      </c>
      <c r="C25" s="2"/>
      <c r="D25" s="2">
        <f>+B25+C25</f>
        <v>253810</v>
      </c>
      <c r="E25" s="2">
        <v>204919</v>
      </c>
      <c r="F25" s="2"/>
      <c r="G25" s="2"/>
      <c r="H25" s="2"/>
      <c r="I25" s="2"/>
      <c r="J25" s="2"/>
      <c r="K25" s="2"/>
      <c r="L25" s="2"/>
      <c r="M25" s="2"/>
    </row>
    <row r="26" spans="1:13" ht="12.75">
      <c r="A26" t="s">
        <v>19</v>
      </c>
      <c r="B26" s="2">
        <v>371614</v>
      </c>
      <c r="C26" s="2"/>
      <c r="D26" s="2">
        <f>+B26+C26</f>
        <v>371614</v>
      </c>
      <c r="E26" s="2">
        <v>310723</v>
      </c>
      <c r="F26" s="2"/>
      <c r="G26" s="2"/>
      <c r="H26" s="2"/>
      <c r="I26" s="2"/>
      <c r="J26" s="2"/>
      <c r="K26" s="2"/>
      <c r="L26" s="2"/>
      <c r="M26" s="2"/>
    </row>
    <row r="27" spans="1:13" ht="12.75">
      <c r="A27" s="1" t="s">
        <v>21</v>
      </c>
      <c r="B27" s="4">
        <f>SUM(B23:B26)</f>
        <v>1908958</v>
      </c>
      <c r="C27" s="4">
        <f>SUM(C23:C26)</f>
        <v>0</v>
      </c>
      <c r="D27" s="4">
        <f>SUM(D23:D26)</f>
        <v>1908958</v>
      </c>
      <c r="E27" s="4">
        <f>SUM(E23:E26)</f>
        <v>1614135</v>
      </c>
      <c r="F27" s="2"/>
      <c r="G27" s="2"/>
      <c r="H27" s="2"/>
      <c r="I27" s="2"/>
      <c r="J27" s="2"/>
      <c r="K27" s="2"/>
      <c r="L27" s="2"/>
      <c r="M27" s="2"/>
    </row>
    <row r="28" spans="2:1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t="s">
        <v>23</v>
      </c>
      <c r="B30" s="2">
        <v>124074</v>
      </c>
      <c r="C30" s="2"/>
      <c r="D30" s="2">
        <f>+B30+C30</f>
        <v>124074</v>
      </c>
      <c r="E30" s="2">
        <v>128743</v>
      </c>
      <c r="F30" s="2"/>
      <c r="G30" s="2"/>
      <c r="H30" s="2"/>
      <c r="I30" s="2"/>
      <c r="J30" s="2"/>
      <c r="K30" s="2"/>
      <c r="L30" s="2"/>
      <c r="M30" s="2"/>
    </row>
    <row r="31" spans="1:13" ht="12.75">
      <c r="A31" t="s">
        <v>24</v>
      </c>
      <c r="B31" s="2">
        <v>50517</v>
      </c>
      <c r="C31" s="2"/>
      <c r="D31" s="2">
        <f>+B31+C31</f>
        <v>50517</v>
      </c>
      <c r="E31" s="2">
        <v>99636</v>
      </c>
      <c r="F31" s="2"/>
      <c r="G31" s="2"/>
      <c r="H31" s="2"/>
      <c r="I31" s="2"/>
      <c r="J31" s="2"/>
      <c r="K31" s="2"/>
      <c r="L31" s="2"/>
      <c r="M31" s="2"/>
    </row>
    <row r="32" spans="1:13" ht="12.75">
      <c r="A32" s="1" t="s">
        <v>25</v>
      </c>
      <c r="B32" s="4">
        <f>SUM(B30:B31)</f>
        <v>174591</v>
      </c>
      <c r="C32" s="4">
        <f>SUM(C30:C31)</f>
        <v>0</v>
      </c>
      <c r="D32" s="4">
        <f>SUM(D30:D31)</f>
        <v>174591</v>
      </c>
      <c r="E32" s="4">
        <f>SUM(E30:E31)</f>
        <v>228379</v>
      </c>
      <c r="F32" s="2"/>
      <c r="G32" s="2"/>
      <c r="H32" s="2"/>
      <c r="I32" s="2"/>
      <c r="J32" s="2"/>
      <c r="K32" s="2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1" t="s">
        <v>26</v>
      </c>
      <c r="B34" s="4">
        <f>+B27+B32</f>
        <v>2083549</v>
      </c>
      <c r="C34" s="4">
        <f>+C27+C32</f>
        <v>0</v>
      </c>
      <c r="D34" s="4">
        <f>+D27+D32</f>
        <v>2083549</v>
      </c>
      <c r="E34" s="4">
        <f>+E27+E32</f>
        <v>1842514</v>
      </c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1" t="s">
        <v>27</v>
      </c>
      <c r="B37" s="2">
        <f>+B17-B34</f>
        <v>399</v>
      </c>
      <c r="C37" s="2">
        <f>+C17-C34</f>
        <v>205629</v>
      </c>
      <c r="D37" s="2">
        <f>+D17-D34</f>
        <v>206028</v>
      </c>
      <c r="E37" s="2">
        <f>+E17-E34</f>
        <v>-79743</v>
      </c>
      <c r="F37" s="2"/>
      <c r="G37" s="2"/>
      <c r="H37" s="2"/>
      <c r="I37" s="2"/>
      <c r="J37" s="2"/>
      <c r="K37" s="2"/>
      <c r="L37" s="2"/>
      <c r="M37" s="2"/>
    </row>
    <row r="38" spans="2:13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1" t="s">
        <v>28</v>
      </c>
      <c r="B41" s="2">
        <v>277514</v>
      </c>
      <c r="C41" s="2">
        <v>237917</v>
      </c>
      <c r="D41" s="2">
        <f>+B41+C41</f>
        <v>515431</v>
      </c>
      <c r="E41" s="2">
        <v>595174</v>
      </c>
      <c r="F41" s="2"/>
      <c r="G41" s="2"/>
      <c r="H41" s="2"/>
      <c r="I41" s="2"/>
      <c r="J41" s="2"/>
      <c r="K41" s="2"/>
      <c r="L41" s="2"/>
      <c r="M41" s="2"/>
    </row>
    <row r="42" spans="1:13" ht="12.7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1" t="s">
        <v>30</v>
      </c>
      <c r="B46" s="2">
        <f>+B37+B41</f>
        <v>277913</v>
      </c>
      <c r="C46" s="2">
        <f>+C37+C41</f>
        <v>443546</v>
      </c>
      <c r="D46" s="2">
        <f>+D37+D41</f>
        <v>721459</v>
      </c>
      <c r="E46" s="2">
        <f>+E37+E41</f>
        <v>515431</v>
      </c>
      <c r="F46" s="2"/>
      <c r="G46" s="2"/>
      <c r="H46" s="2"/>
      <c r="I46" s="2"/>
      <c r="J46" s="2"/>
      <c r="K46" s="2"/>
      <c r="L46" s="2"/>
      <c r="M46" s="2"/>
    </row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Header>&amp;LConsolidated Statement of Activities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4">
      <selection activeCell="A1" sqref="A1"/>
    </sheetView>
  </sheetViews>
  <sheetFormatPr defaultColWidth="9.140625" defaultRowHeight="12.75"/>
  <cols>
    <col min="5" max="5" width="10.7109375" style="0" bestFit="1" customWidth="1"/>
  </cols>
  <sheetData>
    <row r="1" ht="12.75">
      <c r="A1" t="s">
        <v>58</v>
      </c>
    </row>
    <row r="3" spans="1:5" ht="12.75">
      <c r="A3" t="s">
        <v>41</v>
      </c>
      <c r="D3" s="5">
        <v>0.24</v>
      </c>
      <c r="E3" s="2">
        <v>556604</v>
      </c>
    </row>
    <row r="4" spans="1:5" ht="12.75">
      <c r="A4" t="s">
        <v>42</v>
      </c>
      <c r="D4" s="5">
        <v>0.23</v>
      </c>
      <c r="E4" s="2">
        <v>517940</v>
      </c>
    </row>
    <row r="5" spans="1:5" ht="12.75">
      <c r="A5" t="s">
        <v>43</v>
      </c>
      <c r="D5" s="5">
        <v>0.08</v>
      </c>
      <c r="E5" s="2">
        <v>175343</v>
      </c>
    </row>
    <row r="6" spans="1:5" ht="12.75">
      <c r="A6" t="s">
        <v>44</v>
      </c>
      <c r="D6" s="5">
        <v>0.4</v>
      </c>
      <c r="E6" s="2">
        <v>921863</v>
      </c>
    </row>
    <row r="7" spans="1:5" ht="12.75">
      <c r="A7" t="s">
        <v>45</v>
      </c>
      <c r="D7" s="5">
        <v>0.01</v>
      </c>
      <c r="E7" s="2">
        <v>26553</v>
      </c>
    </row>
    <row r="8" spans="1:5" ht="12.75">
      <c r="A8" t="s">
        <v>46</v>
      </c>
      <c r="D8" s="5">
        <v>0.01</v>
      </c>
      <c r="E8" s="2">
        <v>18625</v>
      </c>
    </row>
    <row r="9" spans="1:5" ht="12.75">
      <c r="A9" t="s">
        <v>47</v>
      </c>
      <c r="D9" s="5">
        <v>0.03</v>
      </c>
      <c r="E9" s="2">
        <v>72649</v>
      </c>
    </row>
    <row r="10" spans="4:5" ht="12.75">
      <c r="D10" s="5"/>
      <c r="E10" s="2"/>
    </row>
    <row r="11" spans="4:5" ht="12.75">
      <c r="D11" s="5"/>
      <c r="E11" s="2"/>
    </row>
    <row r="12" spans="4:5" ht="12.75">
      <c r="D12" s="5"/>
      <c r="E12" s="2"/>
    </row>
    <row r="13" spans="4:5" ht="12.75">
      <c r="D13" s="5"/>
      <c r="E13" s="2"/>
    </row>
    <row r="36" spans="1:5" ht="12.75">
      <c r="A36" t="s">
        <v>38</v>
      </c>
      <c r="D36" s="5">
        <v>0.92</v>
      </c>
      <c r="E36" s="2">
        <v>1908958</v>
      </c>
    </row>
    <row r="37" spans="1:5" ht="12.75">
      <c r="A37" t="s">
        <v>39</v>
      </c>
      <c r="D37" s="5">
        <v>0.02</v>
      </c>
      <c r="E37" s="2">
        <v>50517</v>
      </c>
    </row>
    <row r="38" spans="1:5" ht="12.75">
      <c r="A38" t="s">
        <v>40</v>
      </c>
      <c r="D38" s="5">
        <v>0.06</v>
      </c>
      <c r="E38" s="2">
        <v>124074</v>
      </c>
    </row>
  </sheetData>
  <sheetProtection/>
  <printOptions/>
  <pageMargins left="0.75" right="0.75" top="0.75" bottom="0.75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4.140625" style="0" bestFit="1" customWidth="1"/>
    <col min="2" max="2" width="12.7109375" style="0" customWidth="1"/>
    <col min="3" max="3" width="20.7109375" style="0" customWidth="1"/>
    <col min="4" max="5" width="12.7109375" style="0" customWidth="1"/>
  </cols>
  <sheetData>
    <row r="1" spans="1:5" ht="12.75">
      <c r="A1" t="s">
        <v>52</v>
      </c>
      <c r="B1" s="3" t="s">
        <v>31</v>
      </c>
      <c r="C1" s="3" t="s">
        <v>32</v>
      </c>
      <c r="D1" s="3" t="s">
        <v>53</v>
      </c>
      <c r="E1" s="3" t="s">
        <v>50</v>
      </c>
    </row>
    <row r="3" spans="1:13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t="s">
        <v>1</v>
      </c>
      <c r="B4" s="2">
        <v>576508</v>
      </c>
      <c r="C4" s="2"/>
      <c r="D4" s="2">
        <f aca="true" t="shared" si="0" ref="D4:D13">+B4+C4</f>
        <v>576508</v>
      </c>
      <c r="E4" s="2">
        <v>646313</v>
      </c>
      <c r="F4" s="2"/>
      <c r="G4" s="2"/>
      <c r="H4" s="2"/>
      <c r="I4" s="2"/>
      <c r="J4" s="2"/>
      <c r="K4" s="2"/>
      <c r="L4" s="2"/>
      <c r="M4" s="2"/>
    </row>
    <row r="5" spans="1:13" ht="12.75">
      <c r="A5" t="s">
        <v>2</v>
      </c>
      <c r="B5" s="2">
        <v>431458</v>
      </c>
      <c r="C5" s="2"/>
      <c r="D5" s="2">
        <f t="shared" si="0"/>
        <v>431458</v>
      </c>
      <c r="E5" s="2">
        <v>296319</v>
      </c>
      <c r="F5" s="2"/>
      <c r="G5" s="2"/>
      <c r="H5" s="2"/>
      <c r="I5" s="2"/>
      <c r="J5" s="2"/>
      <c r="K5" s="2"/>
      <c r="L5" s="2"/>
      <c r="M5" s="2"/>
    </row>
    <row r="6" spans="1:13" ht="12.75">
      <c r="A6" t="s">
        <v>3</v>
      </c>
      <c r="B6" s="2">
        <v>227578</v>
      </c>
      <c r="C6" s="2"/>
      <c r="D6" s="2">
        <f t="shared" si="0"/>
        <v>227578</v>
      </c>
      <c r="E6" s="2">
        <v>263351</v>
      </c>
      <c r="F6" s="2"/>
      <c r="G6" s="2"/>
      <c r="H6" s="2"/>
      <c r="I6" s="2"/>
      <c r="J6" s="2"/>
      <c r="K6" s="2"/>
      <c r="L6" s="2"/>
      <c r="M6" s="2"/>
    </row>
    <row r="7" spans="1:13" ht="12.75">
      <c r="A7" t="s">
        <v>4</v>
      </c>
      <c r="B7" s="2">
        <v>-124640</v>
      </c>
      <c r="C7" s="2">
        <v>720918</v>
      </c>
      <c r="D7" s="2">
        <f t="shared" si="0"/>
        <v>596278</v>
      </c>
      <c r="E7" s="2">
        <v>340097</v>
      </c>
      <c r="F7" s="2"/>
      <c r="G7" s="2"/>
      <c r="H7" s="2"/>
      <c r="I7" s="2"/>
      <c r="J7" s="2"/>
      <c r="K7" s="2"/>
      <c r="L7" s="2"/>
      <c r="M7" s="2"/>
    </row>
    <row r="8" spans="1:13" ht="12.75">
      <c r="A8" t="s">
        <v>5</v>
      </c>
      <c r="B8" s="2">
        <v>30923</v>
      </c>
      <c r="C8" s="2"/>
      <c r="D8" s="2">
        <f t="shared" si="0"/>
        <v>30923</v>
      </c>
      <c r="E8" s="2">
        <v>29526</v>
      </c>
      <c r="F8" s="2"/>
      <c r="G8" s="2"/>
      <c r="H8" s="2"/>
      <c r="I8" s="2"/>
      <c r="J8" s="2"/>
      <c r="K8" s="2"/>
      <c r="L8" s="2"/>
      <c r="M8" s="2"/>
    </row>
    <row r="9" spans="1:13" ht="12.75">
      <c r="A9" t="s">
        <v>6</v>
      </c>
      <c r="B9" s="2">
        <v>2010</v>
      </c>
      <c r="C9" s="2"/>
      <c r="D9" s="2">
        <f t="shared" si="0"/>
        <v>2010</v>
      </c>
      <c r="E9" s="2">
        <v>1950</v>
      </c>
      <c r="F9" s="2"/>
      <c r="G9" s="2"/>
      <c r="H9" s="2"/>
      <c r="I9" s="2"/>
      <c r="J9" s="2"/>
      <c r="K9" s="2"/>
      <c r="L9" s="2"/>
      <c r="M9" s="2"/>
    </row>
    <row r="10" spans="1:13" ht="12.75">
      <c r="A10" t="s">
        <v>7</v>
      </c>
      <c r="B10" s="2">
        <v>17137</v>
      </c>
      <c r="C10" s="2"/>
      <c r="D10" s="2">
        <f t="shared" si="0"/>
        <v>17137</v>
      </c>
      <c r="E10" s="2">
        <v>17936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8</v>
      </c>
      <c r="B11" s="2">
        <v>0</v>
      </c>
      <c r="C11" s="2"/>
      <c r="D11" s="2">
        <f t="shared" si="0"/>
        <v>0</v>
      </c>
      <c r="E11" s="2">
        <v>2653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t="s">
        <v>9</v>
      </c>
      <c r="B12" s="2">
        <v>-119121</v>
      </c>
      <c r="C12" s="2"/>
      <c r="D12" s="2">
        <f t="shared" si="0"/>
        <v>-119121</v>
      </c>
      <c r="E12" s="2">
        <v>16369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t="s">
        <v>10</v>
      </c>
      <c r="B13" s="2"/>
      <c r="C13" s="2"/>
      <c r="D13" s="2">
        <f t="shared" si="0"/>
        <v>0</v>
      </c>
      <c r="E13" s="2">
        <v>299</v>
      </c>
      <c r="F13" s="2"/>
      <c r="G13" s="2"/>
      <c r="H13" s="2"/>
      <c r="I13" s="2"/>
      <c r="J13" s="2"/>
      <c r="K13" s="2"/>
      <c r="L13" s="2"/>
      <c r="M13" s="2"/>
    </row>
    <row r="14" spans="1:13" ht="12.75">
      <c r="A14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t="s">
        <v>12</v>
      </c>
      <c r="B15" s="2">
        <v>817914</v>
      </c>
      <c r="C15" s="2">
        <v>-817914</v>
      </c>
      <c r="D15" s="2">
        <f>+B15+C15</f>
        <v>0</v>
      </c>
      <c r="E15" s="2">
        <v>0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1" t="s">
        <v>13</v>
      </c>
      <c r="B16" s="4">
        <f>SUM(B4:B15)</f>
        <v>1859767</v>
      </c>
      <c r="C16" s="4">
        <f>SUM(C4:C15)</f>
        <v>-96996</v>
      </c>
      <c r="D16" s="4">
        <f>+B16+C16</f>
        <v>1762771</v>
      </c>
      <c r="E16" s="4">
        <f>SUM(E4:E15)</f>
        <v>1614813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1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16</v>
      </c>
      <c r="B22" s="2">
        <v>841479</v>
      </c>
      <c r="C22" s="2"/>
      <c r="D22" s="2">
        <f>+B22+C22</f>
        <v>841479</v>
      </c>
      <c r="E22" s="2">
        <v>538364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t="s">
        <v>17</v>
      </c>
      <c r="B23" s="2">
        <v>257014</v>
      </c>
      <c r="C23" s="2"/>
      <c r="D23" s="2">
        <f>+B23+C23</f>
        <v>257014</v>
      </c>
      <c r="E23" s="2">
        <v>293737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t="s">
        <v>18</v>
      </c>
      <c r="B24" s="2">
        <v>204919</v>
      </c>
      <c r="C24" s="2"/>
      <c r="D24" s="2">
        <f>+B24+C24</f>
        <v>204919</v>
      </c>
      <c r="E24" s="2">
        <v>214777</v>
      </c>
      <c r="F24" s="2"/>
      <c r="G24" s="2"/>
      <c r="H24" s="2"/>
      <c r="I24" s="2"/>
      <c r="J24" s="2"/>
      <c r="K24" s="2"/>
      <c r="L24" s="2"/>
      <c r="M24" s="2"/>
    </row>
    <row r="25" spans="1:13" ht="12.75">
      <c r="A25" t="s">
        <v>19</v>
      </c>
      <c r="B25" s="2">
        <v>310723</v>
      </c>
      <c r="C25" s="2"/>
      <c r="D25" s="2">
        <f>+B25+C25</f>
        <v>310723</v>
      </c>
      <c r="E25" s="2">
        <v>237259</v>
      </c>
      <c r="F25" s="2"/>
      <c r="G25" s="2"/>
      <c r="H25" s="2"/>
      <c r="I25" s="2"/>
      <c r="J25" s="2"/>
      <c r="K25" s="2"/>
      <c r="L25" s="2"/>
      <c r="M25" s="2"/>
    </row>
    <row r="26" spans="1:13" ht="12.75">
      <c r="A26" t="s">
        <v>20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1" t="s">
        <v>21</v>
      </c>
      <c r="B27" s="4">
        <f>SUM(B22:B26)</f>
        <v>1614135</v>
      </c>
      <c r="C27" s="4">
        <f>SUM(C22:C26)</f>
        <v>0</v>
      </c>
      <c r="D27" s="4">
        <f>SUM(D22:D26)</f>
        <v>1614135</v>
      </c>
      <c r="E27" s="4">
        <f>SUM(E22:E26)</f>
        <v>1284137</v>
      </c>
      <c r="F27" s="2"/>
      <c r="G27" s="2"/>
      <c r="H27" s="2"/>
      <c r="I27" s="2"/>
      <c r="J27" s="2"/>
      <c r="K27" s="2"/>
      <c r="L27" s="2"/>
      <c r="M27" s="2"/>
    </row>
    <row r="28" spans="2:1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t="s">
        <v>23</v>
      </c>
      <c r="B30" s="2">
        <v>128743</v>
      </c>
      <c r="C30" s="2"/>
      <c r="D30" s="2">
        <f>+B30+C30</f>
        <v>128743</v>
      </c>
      <c r="E30" s="2">
        <v>137005</v>
      </c>
      <c r="F30" s="2"/>
      <c r="G30" s="2"/>
      <c r="H30" s="2"/>
      <c r="I30" s="2"/>
      <c r="J30" s="2"/>
      <c r="K30" s="2"/>
      <c r="L30" s="2"/>
      <c r="M30" s="2"/>
    </row>
    <row r="31" spans="1:13" ht="12.75">
      <c r="A31" t="s">
        <v>24</v>
      </c>
      <c r="B31" s="2">
        <v>99636</v>
      </c>
      <c r="C31" s="2"/>
      <c r="D31" s="2">
        <f>+B31+C31</f>
        <v>99636</v>
      </c>
      <c r="E31" s="2">
        <v>133868</v>
      </c>
      <c r="F31" s="2"/>
      <c r="G31" s="2"/>
      <c r="H31" s="2"/>
      <c r="I31" s="2"/>
      <c r="J31" s="2"/>
      <c r="K31" s="2"/>
      <c r="L31" s="2"/>
      <c r="M31" s="2"/>
    </row>
    <row r="32" spans="1:13" ht="12.75">
      <c r="A32" s="1" t="s">
        <v>25</v>
      </c>
      <c r="B32" s="4">
        <f>SUM(B30:B31)</f>
        <v>228379</v>
      </c>
      <c r="C32" s="4">
        <f>SUM(C30:C31)</f>
        <v>0</v>
      </c>
      <c r="D32" s="4">
        <f>SUM(D30:D31)</f>
        <v>228379</v>
      </c>
      <c r="E32" s="4">
        <f>SUM(E30:E31)</f>
        <v>270873</v>
      </c>
      <c r="F32" s="2"/>
      <c r="G32" s="2"/>
      <c r="H32" s="2"/>
      <c r="I32" s="2"/>
      <c r="J32" s="2"/>
      <c r="K32" s="2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1" t="s">
        <v>26</v>
      </c>
      <c r="B34" s="4">
        <f>+B27+B32</f>
        <v>1842514</v>
      </c>
      <c r="C34" s="4">
        <f>+C27+C32</f>
        <v>0</v>
      </c>
      <c r="D34" s="4">
        <f>+D27+D32</f>
        <v>1842514</v>
      </c>
      <c r="E34" s="4">
        <f>+E27+E32</f>
        <v>1555010</v>
      </c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1" t="s">
        <v>27</v>
      </c>
      <c r="B37" s="2">
        <f>+B16-B34</f>
        <v>17253</v>
      </c>
      <c r="C37" s="2">
        <f>+C16-C34</f>
        <v>-96996</v>
      </c>
      <c r="D37" s="2">
        <f>+D16-D34</f>
        <v>-79743</v>
      </c>
      <c r="E37" s="2">
        <f>+E16-E34</f>
        <v>59803</v>
      </c>
      <c r="F37" s="2"/>
      <c r="G37" s="2"/>
      <c r="H37" s="2"/>
      <c r="I37" s="2"/>
      <c r="J37" s="2"/>
      <c r="K37" s="2"/>
      <c r="L37" s="2"/>
      <c r="M37" s="2"/>
    </row>
    <row r="38" spans="2:13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1" t="s">
        <v>28</v>
      </c>
      <c r="B41" s="2">
        <v>260261</v>
      </c>
      <c r="C41" s="2">
        <v>334913</v>
      </c>
      <c r="D41" s="2">
        <f>+B41+C41</f>
        <v>595174</v>
      </c>
      <c r="E41" s="2">
        <v>535371</v>
      </c>
      <c r="F41" s="2"/>
      <c r="G41" s="2"/>
      <c r="H41" s="2"/>
      <c r="I41" s="2"/>
      <c r="J41" s="2"/>
      <c r="K41" s="2"/>
      <c r="L41" s="2"/>
      <c r="M41" s="2"/>
    </row>
    <row r="42" spans="1:13" ht="12.7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1" t="s">
        <v>30</v>
      </c>
      <c r="B46" s="2">
        <f>+B37+B41</f>
        <v>277514</v>
      </c>
      <c r="C46" s="2">
        <f>+C37+C41</f>
        <v>237917</v>
      </c>
      <c r="D46" s="2">
        <f>+D37+D41</f>
        <v>515431</v>
      </c>
      <c r="E46" s="2">
        <f>+E37+E41</f>
        <v>595174</v>
      </c>
      <c r="F46" s="2"/>
      <c r="G46" s="2"/>
      <c r="H46" s="2"/>
      <c r="I46" s="2"/>
      <c r="J46" s="2"/>
      <c r="K46" s="2"/>
      <c r="L46" s="2"/>
      <c r="M46" s="2"/>
    </row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Header>&amp;LConsolidated Statement of Activities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0.7109375" style="0" bestFit="1" customWidth="1"/>
  </cols>
  <sheetData>
    <row r="1" ht="12.75">
      <c r="A1" t="s">
        <v>54</v>
      </c>
    </row>
    <row r="3" spans="1:5" ht="12.75">
      <c r="A3" t="s">
        <v>41</v>
      </c>
      <c r="D3" s="5">
        <v>0.29</v>
      </c>
      <c r="E3" s="2">
        <v>576508</v>
      </c>
    </row>
    <row r="4" spans="1:5" ht="12.75">
      <c r="A4" t="s">
        <v>42</v>
      </c>
      <c r="D4" s="5">
        <v>0.22</v>
      </c>
      <c r="E4" s="2">
        <v>431458</v>
      </c>
    </row>
    <row r="5" spans="1:5" ht="12.75">
      <c r="A5" t="s">
        <v>43</v>
      </c>
      <c r="D5" s="5">
        <v>0.12</v>
      </c>
      <c r="E5" s="2">
        <v>227578</v>
      </c>
    </row>
    <row r="6" spans="1:5" ht="12.75">
      <c r="A6" t="s">
        <v>44</v>
      </c>
      <c r="D6" s="5">
        <v>0.3</v>
      </c>
      <c r="E6" s="2">
        <v>596278</v>
      </c>
    </row>
    <row r="7" spans="1:5" ht="12.75">
      <c r="A7" t="s">
        <v>45</v>
      </c>
      <c r="D7" s="5">
        <v>0.02</v>
      </c>
      <c r="E7" s="2">
        <v>30923</v>
      </c>
    </row>
    <row r="8" spans="1:5" ht="12.75">
      <c r="A8" t="s">
        <v>46</v>
      </c>
      <c r="D8" s="5">
        <v>0</v>
      </c>
      <c r="E8" s="2">
        <v>2010</v>
      </c>
    </row>
    <row r="9" spans="1:5" ht="12.75">
      <c r="A9" t="s">
        <v>47</v>
      </c>
      <c r="D9" s="5">
        <v>0.05</v>
      </c>
      <c r="E9" s="2">
        <v>-101984</v>
      </c>
    </row>
    <row r="10" spans="4:5" ht="12.75">
      <c r="D10" s="5"/>
      <c r="E10" s="2"/>
    </row>
    <row r="11" spans="4:5" ht="12.75">
      <c r="D11" s="5"/>
      <c r="E11" s="2"/>
    </row>
    <row r="12" spans="4:5" ht="12.75">
      <c r="D12" s="5"/>
      <c r="E12" s="2"/>
    </row>
    <row r="13" spans="4:5" ht="12.75">
      <c r="D13" s="5"/>
      <c r="E13" s="2"/>
    </row>
    <row r="36" spans="1:5" ht="12.75">
      <c r="A36" t="s">
        <v>38</v>
      </c>
      <c r="D36" s="5">
        <v>0.88</v>
      </c>
      <c r="E36" s="2">
        <v>1614134</v>
      </c>
    </row>
    <row r="37" spans="1:5" ht="12.75">
      <c r="A37" t="s">
        <v>39</v>
      </c>
      <c r="D37" s="5">
        <v>0.05</v>
      </c>
      <c r="E37" s="2">
        <v>99636</v>
      </c>
    </row>
    <row r="38" spans="1:5" ht="12.75">
      <c r="A38" t="s">
        <v>40</v>
      </c>
      <c r="D38" s="5">
        <v>0.07</v>
      </c>
      <c r="E38" s="2">
        <v>128743</v>
      </c>
    </row>
  </sheetData>
  <sheetProtection/>
  <printOptions/>
  <pageMargins left="0.75" right="0.75" top="0.75" bottom="0.75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140625" style="0" bestFit="1" customWidth="1"/>
    <col min="2" max="2" width="12.7109375" style="0" customWidth="1"/>
    <col min="3" max="3" width="20.7109375" style="0" customWidth="1"/>
    <col min="4" max="5" width="12.7109375" style="0" customWidth="1"/>
  </cols>
  <sheetData>
    <row r="1" spans="1:5" ht="12.75">
      <c r="A1" t="s">
        <v>49</v>
      </c>
      <c r="B1" s="3" t="s">
        <v>31</v>
      </c>
      <c r="C1" s="3" t="s">
        <v>32</v>
      </c>
      <c r="D1" s="3" t="s">
        <v>50</v>
      </c>
      <c r="E1" s="3" t="s">
        <v>37</v>
      </c>
    </row>
    <row r="3" spans="1:13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t="s">
        <v>1</v>
      </c>
      <c r="B4" s="2">
        <v>646313</v>
      </c>
      <c r="C4" s="2"/>
      <c r="D4" s="2">
        <f aca="true" t="shared" si="0" ref="D4:D13">+B4+C4</f>
        <v>646313</v>
      </c>
      <c r="E4" s="2">
        <v>629509</v>
      </c>
      <c r="F4" s="2"/>
      <c r="G4" s="2"/>
      <c r="H4" s="2"/>
      <c r="I4" s="2"/>
      <c r="J4" s="2"/>
      <c r="K4" s="2"/>
      <c r="L4" s="2"/>
      <c r="M4" s="2"/>
    </row>
    <row r="5" spans="1:13" ht="12.75">
      <c r="A5" t="s">
        <v>2</v>
      </c>
      <c r="B5" s="2">
        <v>296319</v>
      </c>
      <c r="C5" s="2"/>
      <c r="D5" s="2">
        <f t="shared" si="0"/>
        <v>296319</v>
      </c>
      <c r="E5" s="2">
        <v>346361</v>
      </c>
      <c r="F5" s="2"/>
      <c r="G5" s="2"/>
      <c r="H5" s="2"/>
      <c r="I5" s="2"/>
      <c r="J5" s="2"/>
      <c r="K5" s="2"/>
      <c r="L5" s="2"/>
      <c r="M5" s="2"/>
    </row>
    <row r="6" spans="1:13" ht="12.75">
      <c r="A6" t="s">
        <v>3</v>
      </c>
      <c r="B6" s="2">
        <v>263351</v>
      </c>
      <c r="C6" s="2"/>
      <c r="D6" s="2">
        <f t="shared" si="0"/>
        <v>263351</v>
      </c>
      <c r="E6" s="2">
        <v>243553</v>
      </c>
      <c r="F6" s="2"/>
      <c r="G6" s="2"/>
      <c r="H6" s="2"/>
      <c r="I6" s="2"/>
      <c r="J6" s="2"/>
      <c r="K6" s="2"/>
      <c r="L6" s="2"/>
      <c r="M6" s="2"/>
    </row>
    <row r="7" spans="1:13" ht="12.75">
      <c r="A7" t="s">
        <v>4</v>
      </c>
      <c r="B7" s="2">
        <v>13806</v>
      </c>
      <c r="C7" s="2">
        <v>326291</v>
      </c>
      <c r="D7" s="2">
        <f t="shared" si="0"/>
        <v>340097</v>
      </c>
      <c r="E7" s="2">
        <v>306489</v>
      </c>
      <c r="F7" s="2"/>
      <c r="G7" s="2"/>
      <c r="H7" s="2"/>
      <c r="I7" s="2"/>
      <c r="J7" s="2"/>
      <c r="K7" s="2"/>
      <c r="L7" s="2"/>
      <c r="M7" s="2"/>
    </row>
    <row r="8" spans="1:13" ht="12.75">
      <c r="A8" t="s">
        <v>5</v>
      </c>
      <c r="B8" s="2">
        <v>29526</v>
      </c>
      <c r="C8" s="2"/>
      <c r="D8" s="2">
        <f t="shared" si="0"/>
        <v>29526</v>
      </c>
      <c r="E8" s="2">
        <v>28777</v>
      </c>
      <c r="F8" s="2"/>
      <c r="G8" s="2"/>
      <c r="H8" s="2"/>
      <c r="I8" s="2"/>
      <c r="J8" s="2"/>
      <c r="K8" s="2"/>
      <c r="L8" s="2"/>
      <c r="M8" s="2"/>
    </row>
    <row r="9" spans="1:13" ht="12.75">
      <c r="A9" t="s">
        <v>6</v>
      </c>
      <c r="B9" s="2">
        <v>1950</v>
      </c>
      <c r="C9" s="2"/>
      <c r="D9" s="2">
        <f t="shared" si="0"/>
        <v>1950</v>
      </c>
      <c r="E9" s="2">
        <v>8731</v>
      </c>
      <c r="F9" s="2"/>
      <c r="G9" s="2"/>
      <c r="H9" s="2"/>
      <c r="I9" s="2"/>
      <c r="J9" s="2"/>
      <c r="K9" s="2"/>
      <c r="L9" s="2"/>
      <c r="M9" s="2"/>
    </row>
    <row r="10" spans="1:13" ht="12.75">
      <c r="A10" t="s">
        <v>7</v>
      </c>
      <c r="B10" s="2">
        <v>17936</v>
      </c>
      <c r="C10" s="2"/>
      <c r="D10" s="2">
        <f t="shared" si="0"/>
        <v>17936</v>
      </c>
      <c r="E10" s="2">
        <v>16116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8</v>
      </c>
      <c r="B11" s="2">
        <v>2653</v>
      </c>
      <c r="C11" s="2"/>
      <c r="D11" s="2">
        <f t="shared" si="0"/>
        <v>2653</v>
      </c>
      <c r="E11" s="2">
        <v>0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t="s">
        <v>9</v>
      </c>
      <c r="B12" s="2">
        <v>16369</v>
      </c>
      <c r="C12" s="2"/>
      <c r="D12" s="2">
        <f t="shared" si="0"/>
        <v>16369</v>
      </c>
      <c r="E12" s="2">
        <v>32888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t="s">
        <v>10</v>
      </c>
      <c r="B13" s="2">
        <v>299</v>
      </c>
      <c r="C13" s="2"/>
      <c r="D13" s="2">
        <f t="shared" si="0"/>
        <v>299</v>
      </c>
      <c r="E13" s="2">
        <v>775</v>
      </c>
      <c r="F13" s="2"/>
      <c r="G13" s="2"/>
      <c r="H13" s="2"/>
      <c r="I13" s="2"/>
      <c r="J13" s="2"/>
      <c r="K13" s="2"/>
      <c r="L13" s="2"/>
      <c r="M13" s="2"/>
    </row>
    <row r="14" spans="1:13" ht="12.75">
      <c r="A14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t="s">
        <v>12</v>
      </c>
      <c r="B15" s="2">
        <v>257623</v>
      </c>
      <c r="C15" s="2">
        <v>-257623</v>
      </c>
      <c r="D15" s="2">
        <f>+B15+C15</f>
        <v>0</v>
      </c>
      <c r="E15" s="2">
        <v>0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1" t="s">
        <v>13</v>
      </c>
      <c r="B16" s="4">
        <f>SUM(B4:B15)</f>
        <v>1546145</v>
      </c>
      <c r="C16" s="4">
        <f>SUM(C4:C15)</f>
        <v>68668</v>
      </c>
      <c r="D16" s="4">
        <f>+B16+C16</f>
        <v>1614813</v>
      </c>
      <c r="E16" s="4">
        <f>SUM(E4:E15)</f>
        <v>1613199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1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16</v>
      </c>
      <c r="B22" s="2">
        <v>538364</v>
      </c>
      <c r="C22" s="2"/>
      <c r="D22" s="2">
        <f>+B22+C22</f>
        <v>538364</v>
      </c>
      <c r="E22" s="2">
        <v>421240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t="s">
        <v>17</v>
      </c>
      <c r="B23" s="2">
        <v>293737</v>
      </c>
      <c r="C23" s="2"/>
      <c r="D23" s="2">
        <f>+B23+C23</f>
        <v>293737</v>
      </c>
      <c r="E23" s="2">
        <v>523360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t="s">
        <v>18</v>
      </c>
      <c r="B24" s="2">
        <v>214777</v>
      </c>
      <c r="C24" s="2"/>
      <c r="D24" s="2">
        <f>+B24+C24</f>
        <v>214777</v>
      </c>
      <c r="E24" s="2">
        <v>249244</v>
      </c>
      <c r="F24" s="2"/>
      <c r="G24" s="2"/>
      <c r="H24" s="2"/>
      <c r="I24" s="2"/>
      <c r="J24" s="2"/>
      <c r="K24" s="2"/>
      <c r="L24" s="2"/>
      <c r="M24" s="2"/>
    </row>
    <row r="25" spans="1:13" ht="12.75">
      <c r="A25" t="s">
        <v>19</v>
      </c>
      <c r="B25" s="2">
        <v>237259</v>
      </c>
      <c r="C25" s="2"/>
      <c r="D25" s="2">
        <f>+B25+C25</f>
        <v>237259</v>
      </c>
      <c r="E25" s="2">
        <v>220007</v>
      </c>
      <c r="F25" s="2"/>
      <c r="G25" s="2"/>
      <c r="H25" s="2"/>
      <c r="I25" s="2"/>
      <c r="J25" s="2"/>
      <c r="K25" s="2"/>
      <c r="L25" s="2"/>
      <c r="M25" s="2"/>
    </row>
    <row r="26" spans="1:13" ht="12.75">
      <c r="A26" t="s">
        <v>20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1" t="s">
        <v>21</v>
      </c>
      <c r="B27" s="4">
        <f>SUM(B22:B26)</f>
        <v>1284137</v>
      </c>
      <c r="C27" s="4">
        <f>SUM(C22:C26)</f>
        <v>0</v>
      </c>
      <c r="D27" s="4">
        <f>SUM(D22:D26)</f>
        <v>1284137</v>
      </c>
      <c r="E27" s="4">
        <f>SUM(E22:E26)</f>
        <v>1413851</v>
      </c>
      <c r="F27" s="2"/>
      <c r="G27" s="2"/>
      <c r="H27" s="2"/>
      <c r="I27" s="2"/>
      <c r="J27" s="2"/>
      <c r="K27" s="2"/>
      <c r="L27" s="2"/>
      <c r="M27" s="2"/>
    </row>
    <row r="28" spans="2:1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t="s">
        <v>23</v>
      </c>
      <c r="B30" s="2">
        <v>137005</v>
      </c>
      <c r="C30" s="2"/>
      <c r="D30" s="2">
        <f>+B30+C30</f>
        <v>137005</v>
      </c>
      <c r="E30" s="2">
        <v>122393</v>
      </c>
      <c r="F30" s="2"/>
      <c r="G30" s="2"/>
      <c r="H30" s="2"/>
      <c r="I30" s="2"/>
      <c r="J30" s="2"/>
      <c r="K30" s="2"/>
      <c r="L30" s="2"/>
      <c r="M30" s="2"/>
    </row>
    <row r="31" spans="1:13" ht="12.75">
      <c r="A31" t="s">
        <v>24</v>
      </c>
      <c r="B31" s="2">
        <v>133868</v>
      </c>
      <c r="C31" s="2"/>
      <c r="D31" s="2">
        <f>+B31+C31</f>
        <v>133868</v>
      </c>
      <c r="E31" s="2">
        <v>93263</v>
      </c>
      <c r="F31" s="2"/>
      <c r="G31" s="2"/>
      <c r="H31" s="2"/>
      <c r="I31" s="2"/>
      <c r="J31" s="2"/>
      <c r="K31" s="2"/>
      <c r="L31" s="2"/>
      <c r="M31" s="2"/>
    </row>
    <row r="32" spans="1:13" ht="12.75">
      <c r="A32" s="1" t="s">
        <v>25</v>
      </c>
      <c r="B32" s="4">
        <f>SUM(B30:B31)</f>
        <v>270873</v>
      </c>
      <c r="C32" s="4">
        <f>SUM(C30:C31)</f>
        <v>0</v>
      </c>
      <c r="D32" s="4">
        <f>SUM(D30:D31)</f>
        <v>270873</v>
      </c>
      <c r="E32" s="4">
        <f>SUM(E30:E31)</f>
        <v>215656</v>
      </c>
      <c r="F32" s="2"/>
      <c r="G32" s="2"/>
      <c r="H32" s="2"/>
      <c r="I32" s="2"/>
      <c r="J32" s="2"/>
      <c r="K32" s="2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1" t="s">
        <v>26</v>
      </c>
      <c r="B34" s="4">
        <f>+B27+B32</f>
        <v>1555010</v>
      </c>
      <c r="C34" s="4">
        <f>+C27+C32</f>
        <v>0</v>
      </c>
      <c r="D34" s="4">
        <f>+D27+D32</f>
        <v>1555010</v>
      </c>
      <c r="E34" s="4">
        <f>+E27+E32</f>
        <v>1629507</v>
      </c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1" t="s">
        <v>27</v>
      </c>
      <c r="B37" s="2">
        <f>+B16-B34</f>
        <v>-8865</v>
      </c>
      <c r="C37" s="2">
        <f>+C16-C34</f>
        <v>68668</v>
      </c>
      <c r="D37" s="2">
        <f>+D16-D34</f>
        <v>59803</v>
      </c>
      <c r="E37" s="2">
        <f>+E16-E34</f>
        <v>-16308</v>
      </c>
      <c r="F37" s="2"/>
      <c r="G37" s="2"/>
      <c r="H37" s="2"/>
      <c r="I37" s="2"/>
      <c r="J37" s="2"/>
      <c r="K37" s="2"/>
      <c r="L37" s="2"/>
      <c r="M37" s="2"/>
    </row>
    <row r="38" spans="2:13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1" t="s">
        <v>28</v>
      </c>
      <c r="B41" s="2">
        <v>269126</v>
      </c>
      <c r="C41" s="2">
        <v>266245</v>
      </c>
      <c r="D41" s="2">
        <f>+B41+C41</f>
        <v>535371</v>
      </c>
      <c r="E41" s="2">
        <v>551679</v>
      </c>
      <c r="F41" s="2"/>
      <c r="G41" s="2"/>
      <c r="H41" s="2"/>
      <c r="I41" s="2"/>
      <c r="J41" s="2"/>
      <c r="K41" s="2"/>
      <c r="L41" s="2"/>
      <c r="M41" s="2"/>
    </row>
    <row r="42" spans="1:13" ht="12.7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1" t="s">
        <v>30</v>
      </c>
      <c r="B46" s="2">
        <f>+B37+B41</f>
        <v>260261</v>
      </c>
      <c r="C46" s="2">
        <f>+C37+C41</f>
        <v>334913</v>
      </c>
      <c r="D46" s="2">
        <f>+D37+D41</f>
        <v>595174</v>
      </c>
      <c r="E46" s="2">
        <f>+E37+E41</f>
        <v>535371</v>
      </c>
      <c r="F46" s="2"/>
      <c r="G46" s="2"/>
      <c r="H46" s="2"/>
      <c r="I46" s="2"/>
      <c r="J46" s="2"/>
      <c r="K46" s="2"/>
      <c r="L46" s="2"/>
      <c r="M46" s="2"/>
    </row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Header>&amp;LConsolidated Statement of Activities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7">
      <selection activeCell="D10" sqref="D10"/>
    </sheetView>
  </sheetViews>
  <sheetFormatPr defaultColWidth="9.140625" defaultRowHeight="12.75"/>
  <cols>
    <col min="5" max="5" width="10.7109375" style="0" bestFit="1" customWidth="1"/>
  </cols>
  <sheetData>
    <row r="1" ht="12.75">
      <c r="A1" t="s">
        <v>51</v>
      </c>
    </row>
    <row r="3" spans="1:5" ht="12.75">
      <c r="A3" t="s">
        <v>41</v>
      </c>
      <c r="D3" s="5">
        <v>0.41</v>
      </c>
      <c r="E3" s="2">
        <v>646313</v>
      </c>
    </row>
    <row r="4" spans="1:5" ht="12.75">
      <c r="A4" t="s">
        <v>42</v>
      </c>
      <c r="D4" s="5">
        <v>0.18</v>
      </c>
      <c r="E4" s="2">
        <v>296319</v>
      </c>
    </row>
    <row r="5" spans="1:5" ht="12.75">
      <c r="A5" t="s">
        <v>43</v>
      </c>
      <c r="D5" s="5">
        <v>0.16</v>
      </c>
      <c r="E5" s="2">
        <v>263351</v>
      </c>
    </row>
    <row r="6" spans="1:5" ht="12.75">
      <c r="A6" t="s">
        <v>44</v>
      </c>
      <c r="D6" s="5">
        <v>0.21</v>
      </c>
      <c r="E6" s="2">
        <v>340097</v>
      </c>
    </row>
    <row r="7" spans="1:5" ht="12.75">
      <c r="A7" t="s">
        <v>45</v>
      </c>
      <c r="D7" s="5">
        <v>0.02</v>
      </c>
      <c r="E7" s="2">
        <v>29526</v>
      </c>
    </row>
    <row r="8" spans="1:5" ht="12.75">
      <c r="A8" t="s">
        <v>46</v>
      </c>
      <c r="D8" s="5">
        <v>0</v>
      </c>
      <c r="E8" s="2">
        <v>1950</v>
      </c>
    </row>
    <row r="9" spans="1:5" ht="12.75">
      <c r="A9" t="s">
        <v>47</v>
      </c>
      <c r="D9" s="5">
        <v>0.02</v>
      </c>
      <c r="E9" s="2">
        <v>37257</v>
      </c>
    </row>
    <row r="33" spans="1:5" ht="12.75">
      <c r="A33" t="s">
        <v>38</v>
      </c>
      <c r="D33" s="5">
        <v>0.86</v>
      </c>
      <c r="E33" s="2">
        <v>1413851</v>
      </c>
    </row>
    <row r="34" spans="1:5" ht="12.75">
      <c r="A34" t="s">
        <v>39</v>
      </c>
      <c r="D34" s="5">
        <v>0.06</v>
      </c>
      <c r="E34" s="2">
        <v>93263</v>
      </c>
    </row>
    <row r="35" spans="1:5" ht="12.75">
      <c r="A35" t="s">
        <v>40</v>
      </c>
      <c r="D35" s="5">
        <v>0.08</v>
      </c>
      <c r="E35" s="2">
        <v>122393</v>
      </c>
    </row>
  </sheetData>
  <sheetProtection/>
  <printOptions/>
  <pageMargins left="0.75" right="0.75" top="0.75" bottom="0.75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D30" sqref="D30:D31"/>
    </sheetView>
  </sheetViews>
  <sheetFormatPr defaultColWidth="9.140625" defaultRowHeight="12.75"/>
  <cols>
    <col min="1" max="1" width="34.140625" style="0" bestFit="1" customWidth="1"/>
    <col min="2" max="2" width="12.7109375" style="0" customWidth="1"/>
    <col min="3" max="3" width="20.7109375" style="0" customWidth="1"/>
    <col min="4" max="5" width="12.7109375" style="0" customWidth="1"/>
  </cols>
  <sheetData>
    <row r="1" spans="1:5" ht="12.75">
      <c r="A1" t="s">
        <v>36</v>
      </c>
      <c r="B1" s="3" t="s">
        <v>31</v>
      </c>
      <c r="C1" s="3" t="s">
        <v>32</v>
      </c>
      <c r="D1" s="3" t="s">
        <v>37</v>
      </c>
      <c r="E1" s="3" t="s">
        <v>33</v>
      </c>
    </row>
    <row r="3" spans="1:13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t="s">
        <v>1</v>
      </c>
      <c r="B4" s="2">
        <v>629509</v>
      </c>
      <c r="C4" s="2"/>
      <c r="D4" s="2">
        <f>+B4+C4</f>
        <v>629509</v>
      </c>
      <c r="E4" s="2">
        <v>540151</v>
      </c>
      <c r="F4" s="2"/>
      <c r="G4" s="2"/>
      <c r="H4" s="2"/>
      <c r="I4" s="2"/>
      <c r="J4" s="2"/>
      <c r="K4" s="2"/>
      <c r="L4" s="2"/>
      <c r="M4" s="2"/>
    </row>
    <row r="5" spans="1:13" ht="12.75">
      <c r="A5" t="s">
        <v>2</v>
      </c>
      <c r="B5" s="2">
        <v>346361</v>
      </c>
      <c r="C5" s="2"/>
      <c r="D5" s="2">
        <f aca="true" t="shared" si="0" ref="D5:D13">+B5+C5</f>
        <v>346361</v>
      </c>
      <c r="E5" s="2">
        <v>405854</v>
      </c>
      <c r="F5" s="2"/>
      <c r="G5" s="2"/>
      <c r="H5" s="2"/>
      <c r="I5" s="2"/>
      <c r="J5" s="2"/>
      <c r="K5" s="2"/>
      <c r="L5" s="2"/>
      <c r="M5" s="2"/>
    </row>
    <row r="6" spans="1:13" ht="12.75">
      <c r="A6" t="s">
        <v>3</v>
      </c>
      <c r="B6" s="2">
        <v>243553</v>
      </c>
      <c r="C6" s="2"/>
      <c r="D6" s="2">
        <f t="shared" si="0"/>
        <v>243553</v>
      </c>
      <c r="E6" s="2">
        <v>363899</v>
      </c>
      <c r="F6" s="2"/>
      <c r="G6" s="2"/>
      <c r="H6" s="2"/>
      <c r="I6" s="2"/>
      <c r="J6" s="2"/>
      <c r="K6" s="2"/>
      <c r="L6" s="2"/>
      <c r="M6" s="2"/>
    </row>
    <row r="7" spans="1:13" ht="12.75">
      <c r="A7" t="s">
        <v>4</v>
      </c>
      <c r="B7" s="2">
        <v>25989</v>
      </c>
      <c r="C7" s="2">
        <v>255500</v>
      </c>
      <c r="D7" s="2">
        <f t="shared" si="0"/>
        <v>281489</v>
      </c>
      <c r="E7" s="2">
        <v>202749</v>
      </c>
      <c r="F7" s="2"/>
      <c r="G7" s="2"/>
      <c r="H7" s="2"/>
      <c r="I7" s="2"/>
      <c r="J7" s="2"/>
      <c r="K7" s="2"/>
      <c r="L7" s="2"/>
      <c r="M7" s="2"/>
    </row>
    <row r="8" spans="1:13" ht="12.75">
      <c r="A8" t="s">
        <v>5</v>
      </c>
      <c r="B8" s="2">
        <v>28777</v>
      </c>
      <c r="C8" s="2"/>
      <c r="D8" s="2">
        <f t="shared" si="0"/>
        <v>28777</v>
      </c>
      <c r="E8" s="2">
        <v>32372</v>
      </c>
      <c r="F8" s="2"/>
      <c r="G8" s="2"/>
      <c r="H8" s="2"/>
      <c r="I8" s="2"/>
      <c r="J8" s="2"/>
      <c r="K8" s="2"/>
      <c r="L8" s="2"/>
      <c r="M8" s="2"/>
    </row>
    <row r="9" spans="1:13" ht="12.75">
      <c r="A9" t="s">
        <v>6</v>
      </c>
      <c r="B9" s="2">
        <v>8731</v>
      </c>
      <c r="C9" s="2"/>
      <c r="D9" s="2">
        <f t="shared" si="0"/>
        <v>8731</v>
      </c>
      <c r="E9" s="2">
        <v>15665</v>
      </c>
      <c r="F9" s="2"/>
      <c r="G9" s="2"/>
      <c r="H9" s="2"/>
      <c r="I9" s="2"/>
      <c r="J9" s="2"/>
      <c r="K9" s="2"/>
      <c r="L9" s="2"/>
      <c r="M9" s="2"/>
    </row>
    <row r="10" spans="1:13" ht="12.75">
      <c r="A10" t="s">
        <v>7</v>
      </c>
      <c r="B10" s="2">
        <v>16116</v>
      </c>
      <c r="C10" s="2"/>
      <c r="D10" s="2">
        <f t="shared" si="0"/>
        <v>16116</v>
      </c>
      <c r="E10" s="2">
        <v>13830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8</v>
      </c>
      <c r="B11" s="2"/>
      <c r="C11" s="2"/>
      <c r="D11" s="2">
        <f t="shared" si="0"/>
        <v>0</v>
      </c>
      <c r="E11" s="2">
        <v>8270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t="s">
        <v>9</v>
      </c>
      <c r="B12" s="2">
        <v>32888</v>
      </c>
      <c r="C12" s="2"/>
      <c r="D12" s="2">
        <f t="shared" si="0"/>
        <v>32888</v>
      </c>
      <c r="E12" s="2">
        <v>5752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t="s">
        <v>10</v>
      </c>
      <c r="B13" s="2">
        <v>775</v>
      </c>
      <c r="C13" s="2"/>
      <c r="D13" s="2">
        <f t="shared" si="0"/>
        <v>775</v>
      </c>
      <c r="E13" s="2">
        <v>1072</v>
      </c>
      <c r="F13" s="2"/>
      <c r="G13" s="2"/>
      <c r="H13" s="2"/>
      <c r="I13" s="2"/>
      <c r="J13" s="2"/>
      <c r="K13" s="2"/>
      <c r="L13" s="2"/>
      <c r="M13" s="2"/>
    </row>
    <row r="14" spans="1:13" ht="12.75">
      <c r="A14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t="s">
        <v>12</v>
      </c>
      <c r="B15" s="2">
        <v>170399</v>
      </c>
      <c r="C15" s="2">
        <v>-170399</v>
      </c>
      <c r="D15" s="2">
        <f>+B15+C15</f>
        <v>0</v>
      </c>
      <c r="E15" s="2">
        <v>0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1" t="s">
        <v>13</v>
      </c>
      <c r="B16" s="4">
        <f>SUM(B4:B15)</f>
        <v>1503098</v>
      </c>
      <c r="C16" s="4">
        <f>SUM(C4:C15)</f>
        <v>85101</v>
      </c>
      <c r="D16" s="4">
        <f>+B16+C16</f>
        <v>1588199</v>
      </c>
      <c r="E16" s="4">
        <f>SUM(E4:E15)</f>
        <v>1589614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1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16</v>
      </c>
      <c r="B22" s="2">
        <v>421240</v>
      </c>
      <c r="C22" s="2"/>
      <c r="D22" s="2">
        <f>+B22+C22</f>
        <v>421240</v>
      </c>
      <c r="E22" s="2">
        <v>366188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t="s">
        <v>17</v>
      </c>
      <c r="B23" s="2">
        <v>523360</v>
      </c>
      <c r="C23" s="2"/>
      <c r="D23" s="2">
        <f>+B23+C23</f>
        <v>523360</v>
      </c>
      <c r="E23" s="2">
        <v>357731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t="s">
        <v>18</v>
      </c>
      <c r="B24" s="2">
        <v>249244</v>
      </c>
      <c r="C24" s="2"/>
      <c r="D24" s="2">
        <f>+B24+C24</f>
        <v>249244</v>
      </c>
      <c r="E24" s="2">
        <v>331217</v>
      </c>
      <c r="F24" s="2"/>
      <c r="G24" s="2"/>
      <c r="H24" s="2"/>
      <c r="I24" s="2"/>
      <c r="J24" s="2"/>
      <c r="K24" s="2"/>
      <c r="L24" s="2"/>
      <c r="M24" s="2"/>
    </row>
    <row r="25" spans="1:13" ht="12.75">
      <c r="A25" t="s">
        <v>19</v>
      </c>
      <c r="B25" s="2">
        <v>220007</v>
      </c>
      <c r="C25" s="2"/>
      <c r="D25" s="2">
        <f>+B25+C25</f>
        <v>220007</v>
      </c>
      <c r="E25" s="2">
        <v>311428</v>
      </c>
      <c r="F25" s="2"/>
      <c r="G25" s="2"/>
      <c r="H25" s="2"/>
      <c r="I25" s="2"/>
      <c r="J25" s="2"/>
      <c r="K25" s="2"/>
      <c r="L25" s="2"/>
      <c r="M25" s="2"/>
    </row>
    <row r="26" spans="1:13" ht="12.75">
      <c r="A26" t="s">
        <v>20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1" t="s">
        <v>21</v>
      </c>
      <c r="B27" s="4">
        <f>SUM(B22:B26)</f>
        <v>1413851</v>
      </c>
      <c r="C27" s="4">
        <f>SUM(C22:C26)</f>
        <v>0</v>
      </c>
      <c r="D27" s="4">
        <f>SUM(D22:D26)</f>
        <v>1413851</v>
      </c>
      <c r="E27" s="4">
        <f>SUM(E22:E26)</f>
        <v>1366564</v>
      </c>
      <c r="F27" s="2"/>
      <c r="G27" s="2"/>
      <c r="H27" s="2"/>
      <c r="I27" s="2"/>
      <c r="J27" s="2"/>
      <c r="K27" s="2"/>
      <c r="L27" s="2"/>
      <c r="M27" s="2"/>
    </row>
    <row r="28" spans="2:1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t="s">
        <v>23</v>
      </c>
      <c r="B30" s="2">
        <v>122393</v>
      </c>
      <c r="C30" s="2"/>
      <c r="D30" s="2">
        <f>+B30+C30</f>
        <v>122393</v>
      </c>
      <c r="E30" s="2">
        <v>123452</v>
      </c>
      <c r="F30" s="2"/>
      <c r="G30" s="2"/>
      <c r="H30" s="2"/>
      <c r="I30" s="2"/>
      <c r="J30" s="2"/>
      <c r="K30" s="2"/>
      <c r="L30" s="2"/>
      <c r="M30" s="2"/>
    </row>
    <row r="31" spans="1:13" ht="12.75">
      <c r="A31" t="s">
        <v>24</v>
      </c>
      <c r="B31" s="2">
        <v>93263</v>
      </c>
      <c r="C31" s="2"/>
      <c r="D31" s="2">
        <f>+B31+C31</f>
        <v>93263</v>
      </c>
      <c r="E31" s="2">
        <v>117180</v>
      </c>
      <c r="F31" s="2"/>
      <c r="G31" s="2"/>
      <c r="H31" s="2"/>
      <c r="I31" s="2"/>
      <c r="J31" s="2"/>
      <c r="K31" s="2"/>
      <c r="L31" s="2"/>
      <c r="M31" s="2"/>
    </row>
    <row r="32" spans="1:13" ht="12.75">
      <c r="A32" s="1" t="s">
        <v>25</v>
      </c>
      <c r="B32" s="4">
        <f>SUM(B30:B31)</f>
        <v>215656</v>
      </c>
      <c r="C32" s="4">
        <f>SUM(C30:C31)</f>
        <v>0</v>
      </c>
      <c r="D32" s="4">
        <f>SUM(D30:D31)</f>
        <v>215656</v>
      </c>
      <c r="E32" s="4">
        <f>SUM(E30:E31)</f>
        <v>240632</v>
      </c>
      <c r="F32" s="2"/>
      <c r="G32" s="2"/>
      <c r="H32" s="2"/>
      <c r="I32" s="2"/>
      <c r="J32" s="2"/>
      <c r="K32" s="2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1" t="s">
        <v>26</v>
      </c>
      <c r="B34" s="4">
        <f>+B27+B32</f>
        <v>1629507</v>
      </c>
      <c r="C34" s="4">
        <f>+C27+C32</f>
        <v>0</v>
      </c>
      <c r="D34" s="4">
        <f>+D27+D32</f>
        <v>1629507</v>
      </c>
      <c r="E34" s="4">
        <f>+E27+E32</f>
        <v>1607196</v>
      </c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1" t="s">
        <v>27</v>
      </c>
      <c r="B37" s="2">
        <f>+B16-B34</f>
        <v>-126409</v>
      </c>
      <c r="C37" s="2">
        <f>+C16-C34</f>
        <v>85101</v>
      </c>
      <c r="D37" s="2">
        <f>+D16-D34</f>
        <v>-41308</v>
      </c>
      <c r="E37" s="2">
        <f>+E16-E34</f>
        <v>-17582</v>
      </c>
      <c r="F37" s="2"/>
      <c r="G37" s="2"/>
      <c r="H37" s="2"/>
      <c r="I37" s="2"/>
      <c r="J37" s="2"/>
      <c r="K37" s="2"/>
      <c r="L37" s="2"/>
      <c r="M37" s="2"/>
    </row>
    <row r="38" spans="2:13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1" t="s">
        <v>28</v>
      </c>
      <c r="B41" s="2">
        <v>395535</v>
      </c>
      <c r="C41" s="2">
        <v>156144</v>
      </c>
      <c r="D41" s="2">
        <f>+B41+C41</f>
        <v>551679</v>
      </c>
      <c r="E41" s="2">
        <v>569261</v>
      </c>
      <c r="F41" s="2"/>
      <c r="G41" s="2"/>
      <c r="H41" s="2"/>
      <c r="I41" s="2"/>
      <c r="J41" s="2"/>
      <c r="K41" s="2"/>
      <c r="L41" s="2"/>
      <c r="M41" s="2"/>
    </row>
    <row r="42" spans="1:13" ht="12.7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1" t="s">
        <v>30</v>
      </c>
      <c r="B46" s="2">
        <f>+B37+B41</f>
        <v>269126</v>
      </c>
      <c r="C46" s="2">
        <f>+C37+C41</f>
        <v>241245</v>
      </c>
      <c r="D46" s="2">
        <f>+D37+D41</f>
        <v>510371</v>
      </c>
      <c r="E46" s="2">
        <f>+E37+E41</f>
        <v>551679</v>
      </c>
      <c r="F46" s="2"/>
      <c r="G46" s="2"/>
      <c r="H46" s="2"/>
      <c r="I46" s="2"/>
      <c r="J46" s="2"/>
      <c r="K46" s="2"/>
      <c r="L46" s="2"/>
      <c r="M46" s="2"/>
    </row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Header>&amp;LConsolidated Statement of Activities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0.7109375" style="0" bestFit="1" customWidth="1"/>
  </cols>
  <sheetData>
    <row r="1" ht="12.75">
      <c r="A1" t="s">
        <v>48</v>
      </c>
    </row>
    <row r="3" spans="1:5" ht="12.75">
      <c r="A3" t="s">
        <v>41</v>
      </c>
      <c r="D3" s="5">
        <v>0.39</v>
      </c>
      <c r="E3" s="2">
        <v>629509</v>
      </c>
    </row>
    <row r="4" spans="1:5" ht="12.75">
      <c r="A4" t="s">
        <v>42</v>
      </c>
      <c r="D4" s="5">
        <v>0.22</v>
      </c>
      <c r="E4" s="2">
        <v>346361</v>
      </c>
    </row>
    <row r="5" spans="1:5" ht="12.75">
      <c r="A5" t="s">
        <v>43</v>
      </c>
      <c r="D5" s="5">
        <v>0.15</v>
      </c>
      <c r="E5" s="2">
        <v>243553</v>
      </c>
    </row>
    <row r="6" spans="1:5" ht="12.75">
      <c r="A6" t="s">
        <v>44</v>
      </c>
      <c r="D6" s="5">
        <v>0.18</v>
      </c>
      <c r="E6" s="2">
        <v>281489</v>
      </c>
    </row>
    <row r="7" spans="1:5" ht="12.75">
      <c r="A7" t="s">
        <v>45</v>
      </c>
      <c r="D7" s="5">
        <v>0.02</v>
      </c>
      <c r="E7" s="2">
        <v>28777</v>
      </c>
    </row>
    <row r="8" spans="1:5" ht="12.75">
      <c r="A8" t="s">
        <v>46</v>
      </c>
      <c r="D8" s="5">
        <v>0.01</v>
      </c>
      <c r="E8" s="2">
        <v>8731</v>
      </c>
    </row>
    <row r="9" spans="1:5" ht="12.75">
      <c r="A9" t="s">
        <v>47</v>
      </c>
      <c r="D9" s="5">
        <v>0.03</v>
      </c>
      <c r="E9" s="2">
        <v>49779</v>
      </c>
    </row>
    <row r="33" spans="1:5" ht="12.75">
      <c r="A33" t="s">
        <v>38</v>
      </c>
      <c r="D33" s="5">
        <v>0.86</v>
      </c>
      <c r="E33" s="2">
        <v>1413851</v>
      </c>
    </row>
    <row r="34" spans="1:5" ht="12.75">
      <c r="A34" t="s">
        <v>39</v>
      </c>
      <c r="D34" s="5">
        <v>0.06</v>
      </c>
      <c r="E34" s="2">
        <v>93263</v>
      </c>
    </row>
    <row r="35" spans="1:5" ht="12.75">
      <c r="A35" t="s">
        <v>40</v>
      </c>
      <c r="D35" s="5">
        <v>0.08</v>
      </c>
      <c r="E35" s="2">
        <v>122393</v>
      </c>
    </row>
  </sheetData>
  <sheetProtection/>
  <printOptions/>
  <pageMargins left="0.75" right="0.75" top="0.75" bottom="0.75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34.140625" style="0" bestFit="1" customWidth="1"/>
    <col min="2" max="2" width="12.7109375" style="0" customWidth="1"/>
    <col min="3" max="3" width="20.7109375" style="0" customWidth="1"/>
    <col min="4" max="5" width="12.7109375" style="0" customWidth="1"/>
  </cols>
  <sheetData>
    <row r="1" spans="1:5" ht="12.75">
      <c r="A1" t="s">
        <v>35</v>
      </c>
      <c r="B1" s="3" t="s">
        <v>31</v>
      </c>
      <c r="C1" s="3" t="s">
        <v>32</v>
      </c>
      <c r="D1" s="3" t="s">
        <v>33</v>
      </c>
      <c r="E1" s="3" t="s">
        <v>34</v>
      </c>
    </row>
    <row r="3" spans="1:13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t="s">
        <v>1</v>
      </c>
      <c r="B4" s="2">
        <v>540151</v>
      </c>
      <c r="C4" s="2"/>
      <c r="D4" s="2">
        <f aca="true" t="shared" si="0" ref="D4:D13">+B4+C4</f>
        <v>540151</v>
      </c>
      <c r="E4" s="2">
        <v>569691</v>
      </c>
      <c r="F4" s="2"/>
      <c r="G4" s="2"/>
      <c r="H4" s="2"/>
      <c r="I4" s="2"/>
      <c r="J4" s="2"/>
      <c r="K4" s="2"/>
      <c r="L4" s="2"/>
      <c r="M4" s="2"/>
    </row>
    <row r="5" spans="1:13" ht="12.75">
      <c r="A5" t="s">
        <v>2</v>
      </c>
      <c r="B5" s="2">
        <v>405854</v>
      </c>
      <c r="C5" s="2"/>
      <c r="D5" s="2">
        <f t="shared" si="0"/>
        <v>405854</v>
      </c>
      <c r="E5" s="2">
        <v>132380</v>
      </c>
      <c r="F5" s="2"/>
      <c r="G5" s="2"/>
      <c r="H5" s="2"/>
      <c r="I5" s="2"/>
      <c r="J5" s="2"/>
      <c r="K5" s="2"/>
      <c r="L5" s="2"/>
      <c r="M5" s="2"/>
    </row>
    <row r="6" spans="1:13" ht="12.75">
      <c r="A6" t="s">
        <v>3</v>
      </c>
      <c r="B6" s="2">
        <v>363899</v>
      </c>
      <c r="C6" s="2"/>
      <c r="D6" s="2">
        <f t="shared" si="0"/>
        <v>363899</v>
      </c>
      <c r="E6" s="2">
        <v>312173</v>
      </c>
      <c r="F6" s="2"/>
      <c r="G6" s="2"/>
      <c r="H6" s="2"/>
      <c r="I6" s="2"/>
      <c r="J6" s="2"/>
      <c r="K6" s="2"/>
      <c r="L6" s="2"/>
      <c r="M6" s="2"/>
    </row>
    <row r="7" spans="1:13" ht="12.75">
      <c r="A7" t="s">
        <v>4</v>
      </c>
      <c r="B7" s="2">
        <v>32749</v>
      </c>
      <c r="C7" s="2">
        <v>170000</v>
      </c>
      <c r="D7" s="2">
        <f t="shared" si="0"/>
        <v>202749</v>
      </c>
      <c r="E7" s="2">
        <v>111875</v>
      </c>
      <c r="F7" s="2"/>
      <c r="G7" s="2"/>
      <c r="H7" s="2"/>
      <c r="I7" s="2"/>
      <c r="J7" s="2"/>
      <c r="K7" s="2"/>
      <c r="L7" s="2"/>
      <c r="M7" s="2"/>
    </row>
    <row r="8" spans="1:13" ht="12.75">
      <c r="A8" t="s">
        <v>5</v>
      </c>
      <c r="B8" s="2">
        <v>32372</v>
      </c>
      <c r="C8" s="2"/>
      <c r="D8" s="2">
        <f t="shared" si="0"/>
        <v>32372</v>
      </c>
      <c r="E8" s="2">
        <v>38080</v>
      </c>
      <c r="F8" s="2"/>
      <c r="G8" s="2"/>
      <c r="H8" s="2"/>
      <c r="I8" s="2"/>
      <c r="J8" s="2"/>
      <c r="K8" s="2"/>
      <c r="L8" s="2"/>
      <c r="M8" s="2"/>
    </row>
    <row r="9" spans="1:13" ht="12.75">
      <c r="A9" t="s">
        <v>6</v>
      </c>
      <c r="B9" s="2">
        <v>15665</v>
      </c>
      <c r="C9" s="2"/>
      <c r="D9" s="2">
        <f t="shared" si="0"/>
        <v>15665</v>
      </c>
      <c r="E9" s="2">
        <v>14000</v>
      </c>
      <c r="F9" s="2"/>
      <c r="G9" s="2"/>
      <c r="H9" s="2"/>
      <c r="I9" s="2"/>
      <c r="J9" s="2"/>
      <c r="K9" s="2"/>
      <c r="L9" s="2"/>
      <c r="M9" s="2"/>
    </row>
    <row r="10" spans="1:13" ht="12.75">
      <c r="A10" t="s">
        <v>7</v>
      </c>
      <c r="B10" s="2">
        <v>13830</v>
      </c>
      <c r="C10" s="2"/>
      <c r="D10" s="2">
        <f t="shared" si="0"/>
        <v>13830</v>
      </c>
      <c r="E10" s="2">
        <v>9156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8</v>
      </c>
      <c r="B11" s="2">
        <v>8270</v>
      </c>
      <c r="C11" s="2"/>
      <c r="D11" s="2">
        <f t="shared" si="0"/>
        <v>8270</v>
      </c>
      <c r="E11" s="2">
        <v>21185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t="s">
        <v>9</v>
      </c>
      <c r="B12" s="2">
        <v>5752</v>
      </c>
      <c r="C12" s="2"/>
      <c r="D12" s="2">
        <f t="shared" si="0"/>
        <v>5752</v>
      </c>
      <c r="E12" s="2">
        <v>15820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t="s">
        <v>10</v>
      </c>
      <c r="B13" s="2">
        <v>1072</v>
      </c>
      <c r="C13" s="2"/>
      <c r="D13" s="2">
        <f t="shared" si="0"/>
        <v>1072</v>
      </c>
      <c r="E13" s="2">
        <v>15525</v>
      </c>
      <c r="F13" s="2"/>
      <c r="G13" s="2"/>
      <c r="H13" s="2"/>
      <c r="I13" s="2"/>
      <c r="J13" s="2"/>
      <c r="K13" s="2"/>
      <c r="L13" s="2"/>
      <c r="M13" s="2"/>
    </row>
    <row r="14" spans="1:13" ht="12.75">
      <c r="A14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t="s">
        <v>12</v>
      </c>
      <c r="B15" s="2">
        <v>238856</v>
      </c>
      <c r="C15" s="2">
        <v>-238856</v>
      </c>
      <c r="D15" s="2">
        <f>+B15+C15</f>
        <v>0</v>
      </c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1" t="s">
        <v>13</v>
      </c>
      <c r="B16" s="4">
        <f>SUM(B4:B15)</f>
        <v>1658470</v>
      </c>
      <c r="C16" s="4">
        <f>SUM(C4:C15)</f>
        <v>-68856</v>
      </c>
      <c r="D16" s="4">
        <f>+B16+C16</f>
        <v>1589614</v>
      </c>
      <c r="E16" s="4">
        <v>1239885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1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16</v>
      </c>
      <c r="B22" s="2">
        <v>366188</v>
      </c>
      <c r="C22" s="2"/>
      <c r="D22" s="2">
        <f>+B22+C22</f>
        <v>366188</v>
      </c>
      <c r="E22" s="2">
        <v>427721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t="s">
        <v>17</v>
      </c>
      <c r="B23" s="2">
        <v>357731</v>
      </c>
      <c r="C23" s="2"/>
      <c r="D23" s="2">
        <f>+B23+C23</f>
        <v>357731</v>
      </c>
      <c r="E23" s="2">
        <v>330757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t="s">
        <v>18</v>
      </c>
      <c r="B24" s="2">
        <v>331217</v>
      </c>
      <c r="C24" s="2"/>
      <c r="D24" s="2">
        <f>+B24+C24</f>
        <v>331217</v>
      </c>
      <c r="E24" s="2">
        <v>272104</v>
      </c>
      <c r="F24" s="2"/>
      <c r="G24" s="2"/>
      <c r="H24" s="2"/>
      <c r="I24" s="2"/>
      <c r="J24" s="2"/>
      <c r="K24" s="2"/>
      <c r="L24" s="2"/>
      <c r="M24" s="2"/>
    </row>
    <row r="25" spans="1:13" ht="12.75">
      <c r="A25" t="s">
        <v>19</v>
      </c>
      <c r="B25" s="2">
        <v>311428</v>
      </c>
      <c r="C25" s="2"/>
      <c r="D25" s="2">
        <f>+B25+C25</f>
        <v>311428</v>
      </c>
      <c r="E25" s="2">
        <v>391220</v>
      </c>
      <c r="F25" s="2"/>
      <c r="G25" s="2"/>
      <c r="H25" s="2"/>
      <c r="I25" s="2"/>
      <c r="J25" s="2"/>
      <c r="K25" s="2"/>
      <c r="L25" s="2"/>
      <c r="M25" s="2"/>
    </row>
    <row r="26" spans="1:13" ht="12.75">
      <c r="A26" t="s">
        <v>20</v>
      </c>
      <c r="B26" s="2"/>
      <c r="C26" s="2"/>
      <c r="D26" s="2"/>
      <c r="E26" s="2">
        <v>43929</v>
      </c>
      <c r="F26" s="2"/>
      <c r="G26" s="2"/>
      <c r="H26" s="2"/>
      <c r="I26" s="2"/>
      <c r="J26" s="2"/>
      <c r="K26" s="2"/>
      <c r="L26" s="2"/>
      <c r="M26" s="2"/>
    </row>
    <row r="27" spans="1:13" ht="12.75">
      <c r="A27" s="1" t="s">
        <v>21</v>
      </c>
      <c r="B27" s="4">
        <f>SUM(B22:B26)</f>
        <v>1366564</v>
      </c>
      <c r="C27" s="4">
        <f>SUM(C22:C26)</f>
        <v>0</v>
      </c>
      <c r="D27" s="4">
        <f>SUM(D22:D26)</f>
        <v>1366564</v>
      </c>
      <c r="E27" s="4">
        <f>SUM(E22:E26)</f>
        <v>1465731</v>
      </c>
      <c r="F27" s="2"/>
      <c r="G27" s="2"/>
      <c r="H27" s="2"/>
      <c r="I27" s="2"/>
      <c r="J27" s="2"/>
      <c r="K27" s="2"/>
      <c r="L27" s="2"/>
      <c r="M27" s="2"/>
    </row>
    <row r="28" spans="2:1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t="s">
        <v>23</v>
      </c>
      <c r="B30" s="2">
        <v>123452</v>
      </c>
      <c r="C30" s="2"/>
      <c r="D30" s="2">
        <f>+B30+C30</f>
        <v>123452</v>
      </c>
      <c r="E30" s="2">
        <v>193800</v>
      </c>
      <c r="F30" s="2"/>
      <c r="G30" s="2"/>
      <c r="H30" s="2"/>
      <c r="I30" s="2"/>
      <c r="J30" s="2"/>
      <c r="K30" s="2"/>
      <c r="L30" s="2"/>
      <c r="M30" s="2"/>
    </row>
    <row r="31" spans="1:13" ht="12.75">
      <c r="A31" t="s">
        <v>24</v>
      </c>
      <c r="B31" s="2">
        <v>117180</v>
      </c>
      <c r="C31" s="2"/>
      <c r="D31" s="2">
        <f>+B31+C31</f>
        <v>117180</v>
      </c>
      <c r="E31" s="2">
        <v>162511</v>
      </c>
      <c r="F31" s="2"/>
      <c r="G31" s="2"/>
      <c r="H31" s="2"/>
      <c r="I31" s="2"/>
      <c r="J31" s="2"/>
      <c r="K31" s="2"/>
      <c r="L31" s="2"/>
      <c r="M31" s="2"/>
    </row>
    <row r="32" spans="1:13" ht="12.75">
      <c r="A32" s="1" t="s">
        <v>25</v>
      </c>
      <c r="B32" s="4">
        <f>SUM(B30:B31)</f>
        <v>240632</v>
      </c>
      <c r="C32" s="4">
        <f>SUM(C30:C31)</f>
        <v>0</v>
      </c>
      <c r="D32" s="4">
        <f>SUM(D30:D31)</f>
        <v>240632</v>
      </c>
      <c r="E32" s="4">
        <f>SUM(E30:E31)</f>
        <v>356311</v>
      </c>
      <c r="F32" s="2"/>
      <c r="G32" s="2"/>
      <c r="H32" s="2"/>
      <c r="I32" s="2"/>
      <c r="J32" s="2"/>
      <c r="K32" s="2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1" t="s">
        <v>26</v>
      </c>
      <c r="B34" s="4">
        <f>+B27+B32</f>
        <v>1607196</v>
      </c>
      <c r="C34" s="4">
        <f>+C27+C32</f>
        <v>0</v>
      </c>
      <c r="D34" s="4">
        <f>+D27+D32</f>
        <v>1607196</v>
      </c>
      <c r="E34" s="4">
        <f>+E27+E32</f>
        <v>1822042</v>
      </c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1" t="s">
        <v>27</v>
      </c>
      <c r="B37" s="2">
        <f>+B16-B34</f>
        <v>51274</v>
      </c>
      <c r="C37" s="2">
        <f>+C16-C34</f>
        <v>-68856</v>
      </c>
      <c r="D37" s="2">
        <f>+D16-D34</f>
        <v>-17582</v>
      </c>
      <c r="E37" s="2">
        <f>+E16-E34</f>
        <v>-582157</v>
      </c>
      <c r="F37" s="2"/>
      <c r="G37" s="2"/>
      <c r="H37" s="2"/>
      <c r="I37" s="2"/>
      <c r="J37" s="2"/>
      <c r="K37" s="2"/>
      <c r="L37" s="2"/>
      <c r="M37" s="2"/>
    </row>
    <row r="38" spans="2:13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1" t="s">
        <v>28</v>
      </c>
      <c r="B41" s="2">
        <v>344261</v>
      </c>
      <c r="C41" s="2">
        <v>225000</v>
      </c>
      <c r="D41" s="2">
        <v>569261</v>
      </c>
      <c r="E41" s="2">
        <v>1151418</v>
      </c>
      <c r="F41" s="2"/>
      <c r="G41" s="2"/>
      <c r="H41" s="2"/>
      <c r="I41" s="2"/>
      <c r="J41" s="2"/>
      <c r="K41" s="2"/>
      <c r="L41" s="2"/>
      <c r="M41" s="2"/>
    </row>
    <row r="42" spans="1:13" ht="12.7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1" t="s">
        <v>30</v>
      </c>
      <c r="B46" s="2">
        <f>+B37+B41</f>
        <v>395535</v>
      </c>
      <c r="C46" s="2">
        <f>+C37+C41</f>
        <v>156144</v>
      </c>
      <c r="D46" s="2">
        <f>+D37+D41</f>
        <v>551679</v>
      </c>
      <c r="E46" s="2">
        <f>+E37+E41</f>
        <v>569261</v>
      </c>
      <c r="F46" s="2"/>
      <c r="G46" s="2"/>
      <c r="H46" s="2"/>
      <c r="I46" s="2"/>
      <c r="J46" s="2"/>
      <c r="K46" s="2"/>
      <c r="L46" s="2"/>
      <c r="M46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0.7109375" style="0" bestFit="1" customWidth="1"/>
  </cols>
  <sheetData>
    <row r="1" ht="12.75">
      <c r="A1" s="7" t="s">
        <v>71</v>
      </c>
    </row>
    <row r="3" spans="1:5" ht="12.75">
      <c r="A3" t="s">
        <v>41</v>
      </c>
      <c r="D3" s="5">
        <v>0.28</v>
      </c>
      <c r="E3" s="2">
        <v>688726</v>
      </c>
    </row>
    <row r="4" spans="1:5" ht="12.75">
      <c r="A4" t="s">
        <v>42</v>
      </c>
      <c r="D4" s="5">
        <v>0.19</v>
      </c>
      <c r="E4" s="2">
        <v>480190</v>
      </c>
    </row>
    <row r="5" spans="1:5" ht="12.75">
      <c r="A5" t="s">
        <v>43</v>
      </c>
      <c r="D5" s="5">
        <v>0.27</v>
      </c>
      <c r="E5" s="2">
        <v>662698</v>
      </c>
    </row>
    <row r="6" spans="1:5" ht="12.75">
      <c r="A6" t="s">
        <v>44</v>
      </c>
      <c r="D6" s="5">
        <v>0.24</v>
      </c>
      <c r="E6" s="2">
        <v>606745</v>
      </c>
    </row>
    <row r="7" spans="1:5" ht="12.75">
      <c r="A7" t="s">
        <v>45</v>
      </c>
      <c r="D7" s="5">
        <v>0</v>
      </c>
      <c r="E7" s="2">
        <v>3215</v>
      </c>
    </row>
    <row r="8" spans="1:5" ht="12.75">
      <c r="A8" t="s">
        <v>46</v>
      </c>
      <c r="D8" s="5">
        <v>0</v>
      </c>
      <c r="E8" s="2">
        <v>0</v>
      </c>
    </row>
    <row r="9" spans="1:5" ht="12.75">
      <c r="A9" t="s">
        <v>47</v>
      </c>
      <c r="D9" s="5">
        <v>0.02</v>
      </c>
      <c r="E9" s="2">
        <f>13206+26526</f>
        <v>39732</v>
      </c>
    </row>
    <row r="10" spans="4:5" ht="12.75">
      <c r="D10" s="5"/>
      <c r="E10" s="2"/>
    </row>
    <row r="11" spans="4:5" ht="12.75">
      <c r="D11" s="5"/>
      <c r="E11" s="2"/>
    </row>
    <row r="12" spans="4:5" ht="12.75">
      <c r="D12" s="5"/>
      <c r="E12" s="2"/>
    </row>
    <row r="13" spans="4:5" ht="12.75">
      <c r="D13" s="5"/>
      <c r="E13" s="2"/>
    </row>
    <row r="36" spans="1:5" ht="12.75">
      <c r="A36" t="s">
        <v>38</v>
      </c>
      <c r="D36" s="5">
        <v>0.94</v>
      </c>
      <c r="E36" s="2">
        <v>2792937</v>
      </c>
    </row>
    <row r="37" spans="1:5" ht="12.75">
      <c r="A37" t="s">
        <v>39</v>
      </c>
      <c r="D37" s="5">
        <v>0.04</v>
      </c>
      <c r="E37" s="2">
        <v>137030</v>
      </c>
    </row>
    <row r="38" spans="1:5" ht="12.75">
      <c r="A38" t="s">
        <v>40</v>
      </c>
      <c r="D38" s="5">
        <v>0.02</v>
      </c>
      <c r="E38" s="2">
        <v>49566</v>
      </c>
    </row>
  </sheetData>
  <sheetProtection/>
  <printOptions/>
  <pageMargins left="0.75" right="0.75" top="0.75" bottom="0.75" header="0.5" footer="0.5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140625" style="0" bestFit="1" customWidth="1"/>
    <col min="2" max="2" width="12.7109375" style="0" customWidth="1"/>
    <col min="3" max="3" width="20.7109375" style="0" customWidth="1"/>
    <col min="4" max="5" width="12.7109375" style="0" customWidth="1"/>
    <col min="7" max="7" width="9.7109375" style="0" bestFit="1" customWidth="1"/>
  </cols>
  <sheetData>
    <row r="1" spans="1:5" ht="12.75">
      <c r="A1" s="7" t="s">
        <v>68</v>
      </c>
      <c r="B1" s="3" t="s">
        <v>31</v>
      </c>
      <c r="C1" s="3" t="s">
        <v>32</v>
      </c>
      <c r="D1" s="8" t="s">
        <v>69</v>
      </c>
      <c r="E1" s="8" t="s">
        <v>65</v>
      </c>
    </row>
    <row r="3" spans="1:13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t="s">
        <v>1</v>
      </c>
      <c r="B4" s="2">
        <v>616016</v>
      </c>
      <c r="C4" s="2"/>
      <c r="D4" s="2">
        <f aca="true" t="shared" si="0" ref="D4:D12">+B4+C4</f>
        <v>616016</v>
      </c>
      <c r="E4" s="2">
        <v>674345</v>
      </c>
      <c r="F4" s="2"/>
      <c r="G4" s="2"/>
      <c r="H4" s="2"/>
      <c r="I4" s="2"/>
      <c r="J4" s="2"/>
      <c r="K4" s="2"/>
      <c r="L4" s="2"/>
      <c r="M4" s="2"/>
    </row>
    <row r="5" spans="1:13" ht="12.75">
      <c r="A5" t="s">
        <v>2</v>
      </c>
      <c r="B5" s="2">
        <v>417512</v>
      </c>
      <c r="C5" s="2"/>
      <c r="D5" s="2">
        <f t="shared" si="0"/>
        <v>417512</v>
      </c>
      <c r="E5" s="2">
        <v>430000</v>
      </c>
      <c r="F5" s="2"/>
      <c r="G5" s="2"/>
      <c r="H5" s="2"/>
      <c r="I5" s="2"/>
      <c r="J5" s="2"/>
      <c r="K5" s="2"/>
      <c r="L5" s="2"/>
      <c r="M5" s="2"/>
    </row>
    <row r="6" spans="1:13" ht="12.75">
      <c r="A6" t="s">
        <v>3</v>
      </c>
      <c r="B6" s="6">
        <v>679529</v>
      </c>
      <c r="C6" s="6"/>
      <c r="D6" s="2">
        <f t="shared" si="0"/>
        <v>679529</v>
      </c>
      <c r="E6" s="6">
        <v>667025</v>
      </c>
      <c r="F6" s="2"/>
      <c r="G6" s="2"/>
      <c r="H6" s="2"/>
      <c r="I6" s="2"/>
      <c r="J6" s="2"/>
      <c r="K6" s="2"/>
      <c r="L6" s="2"/>
      <c r="M6" s="2"/>
    </row>
    <row r="7" spans="1:13" ht="12.75">
      <c r="A7" t="s">
        <v>4</v>
      </c>
      <c r="B7" s="6">
        <v>-140000</v>
      </c>
      <c r="C7" s="6">
        <v>1006714</v>
      </c>
      <c r="D7" s="2">
        <f t="shared" si="0"/>
        <v>866714</v>
      </c>
      <c r="E7" s="6">
        <v>827304</v>
      </c>
      <c r="F7" s="2"/>
      <c r="G7" s="2"/>
      <c r="H7" s="2"/>
      <c r="I7" s="2"/>
      <c r="J7" s="2"/>
      <c r="K7" s="2"/>
      <c r="L7" s="2"/>
      <c r="M7" s="2"/>
    </row>
    <row r="8" spans="1:13" ht="12.75">
      <c r="A8" t="s">
        <v>5</v>
      </c>
      <c r="B8" s="2">
        <v>19540</v>
      </c>
      <c r="C8" s="2"/>
      <c r="D8" s="2">
        <f t="shared" si="0"/>
        <v>19540</v>
      </c>
      <c r="E8" s="2">
        <v>37511</v>
      </c>
      <c r="F8" s="2"/>
      <c r="G8" s="2"/>
      <c r="H8" s="2"/>
      <c r="I8" s="2"/>
      <c r="J8" s="2"/>
      <c r="K8" s="2"/>
      <c r="L8" s="2"/>
      <c r="M8" s="2"/>
    </row>
    <row r="9" spans="1:13" ht="12.75">
      <c r="A9" t="s">
        <v>6</v>
      </c>
      <c r="B9" s="2">
        <v>0</v>
      </c>
      <c r="C9" s="2"/>
      <c r="D9" s="2">
        <f t="shared" si="0"/>
        <v>0</v>
      </c>
      <c r="E9" s="2">
        <v>15046</v>
      </c>
      <c r="F9" s="2"/>
      <c r="G9" s="2"/>
      <c r="H9" s="2"/>
      <c r="I9" s="2"/>
      <c r="J9" s="2"/>
      <c r="K9" s="2"/>
      <c r="L9" s="2"/>
      <c r="M9" s="2"/>
    </row>
    <row r="10" spans="1:13" ht="12.75">
      <c r="A10" t="s">
        <v>7</v>
      </c>
      <c r="B10" s="2">
        <v>11157</v>
      </c>
      <c r="C10" s="2"/>
      <c r="D10" s="2">
        <f t="shared" si="0"/>
        <v>11157</v>
      </c>
      <c r="E10" s="2">
        <v>12624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8</v>
      </c>
      <c r="B11" s="2"/>
      <c r="C11" s="2"/>
      <c r="D11" s="2">
        <f t="shared" si="0"/>
        <v>0</v>
      </c>
      <c r="E11" s="2">
        <v>1000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t="s">
        <v>9</v>
      </c>
      <c r="B12" s="2">
        <v>38210</v>
      </c>
      <c r="C12" s="2"/>
      <c r="D12" s="2">
        <f t="shared" si="0"/>
        <v>38210</v>
      </c>
      <c r="E12" s="2">
        <v>35254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t="s">
        <v>10</v>
      </c>
      <c r="B13" s="2"/>
      <c r="C13" s="2"/>
      <c r="D13" s="2">
        <f>+B13+C13</f>
        <v>0</v>
      </c>
      <c r="E13" s="2">
        <v>0</v>
      </c>
      <c r="F13" s="2"/>
      <c r="G13" s="2"/>
      <c r="H13" s="2"/>
      <c r="I13" s="2"/>
      <c r="J13" s="2"/>
      <c r="K13" s="2"/>
      <c r="L13" s="2"/>
      <c r="M13" s="2"/>
    </row>
    <row r="14" spans="1:13" ht="12.75">
      <c r="A14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t="s">
        <v>12</v>
      </c>
      <c r="B15" s="2">
        <v>794280</v>
      </c>
      <c r="C15" s="2">
        <v>-794280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1" t="s">
        <v>13</v>
      </c>
      <c r="B16" s="4">
        <f>SUM(B4:B15)</f>
        <v>2436244</v>
      </c>
      <c r="C16" s="4">
        <f>SUM(C4:C15)</f>
        <v>212434</v>
      </c>
      <c r="D16" s="4">
        <f>+B16+C16</f>
        <v>2648678</v>
      </c>
      <c r="E16" s="4">
        <f>SUM(E4:E15)</f>
        <v>2700109</v>
      </c>
      <c r="F16" s="2"/>
      <c r="G16" s="4"/>
      <c r="H16" s="2"/>
      <c r="I16" s="4"/>
      <c r="J16" s="2"/>
      <c r="K16" s="2"/>
      <c r="L16" s="2"/>
      <c r="M16" s="2"/>
    </row>
    <row r="17" spans="1:13" ht="12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1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16</v>
      </c>
      <c r="B22" s="2">
        <v>1574973</v>
      </c>
      <c r="C22" s="2"/>
      <c r="D22" s="2">
        <f>+B22+C22</f>
        <v>1574973</v>
      </c>
      <c r="E22" s="2">
        <v>1314139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t="s">
        <v>17</v>
      </c>
      <c r="B23" s="2">
        <v>359997</v>
      </c>
      <c r="C23" s="2"/>
      <c r="D23" s="2">
        <f>+B23+C23</f>
        <v>359997</v>
      </c>
      <c r="E23" s="2">
        <v>278177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t="s">
        <v>18</v>
      </c>
      <c r="B24" s="2">
        <v>428858</v>
      </c>
      <c r="C24" s="2"/>
      <c r="D24" s="2">
        <f>+B24+C24</f>
        <v>428858</v>
      </c>
      <c r="E24" s="2">
        <v>261085</v>
      </c>
      <c r="F24" s="2"/>
      <c r="G24" s="2"/>
      <c r="H24" s="2"/>
      <c r="I24" s="2"/>
      <c r="J24" s="2"/>
      <c r="K24" s="2"/>
      <c r="L24" s="2"/>
      <c r="M24" s="2"/>
    </row>
    <row r="25" spans="1:13" ht="12.75">
      <c r="A25" t="s">
        <v>19</v>
      </c>
      <c r="B25" s="2">
        <v>275676</v>
      </c>
      <c r="C25" s="2"/>
      <c r="D25" s="2">
        <f>+B25+C25</f>
        <v>275676</v>
      </c>
      <c r="E25" s="2">
        <v>305875</v>
      </c>
      <c r="F25" s="2"/>
      <c r="G25" s="2"/>
      <c r="H25" s="2"/>
      <c r="I25" s="2"/>
      <c r="J25" s="2"/>
      <c r="K25" s="2"/>
      <c r="L25" s="2"/>
      <c r="M25" s="2"/>
    </row>
    <row r="26" spans="1:13" ht="12.75">
      <c r="A26" s="1" t="s">
        <v>21</v>
      </c>
      <c r="B26" s="4">
        <f>SUM(B22:B25)</f>
        <v>2639504</v>
      </c>
      <c r="C26" s="4">
        <f>SUM(C22:C25)</f>
        <v>0</v>
      </c>
      <c r="D26" s="4">
        <f>SUM(D22:D25)</f>
        <v>2639504</v>
      </c>
      <c r="E26" s="4">
        <f>SUM(E22:E25)</f>
        <v>2159276</v>
      </c>
      <c r="F26" s="2"/>
      <c r="G26" s="2"/>
      <c r="H26" s="2"/>
      <c r="I26" s="2"/>
      <c r="J26" s="2"/>
      <c r="K26" s="2"/>
      <c r="L26" s="2"/>
      <c r="M26" s="2"/>
    </row>
    <row r="27" spans="2:1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t="s">
        <v>22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t="s">
        <v>23</v>
      </c>
      <c r="B29" s="2">
        <v>58176</v>
      </c>
      <c r="C29" s="2"/>
      <c r="D29" s="2">
        <f>+B29+C29</f>
        <v>58176</v>
      </c>
      <c r="E29" s="2">
        <v>152236</v>
      </c>
      <c r="F29" s="2"/>
      <c r="G29" s="2"/>
      <c r="H29" s="2"/>
      <c r="I29" s="2"/>
      <c r="J29" s="2"/>
      <c r="K29" s="2"/>
      <c r="L29" s="2"/>
      <c r="M29" s="2"/>
    </row>
    <row r="30" spans="1:13" ht="12.75">
      <c r="A30" t="s">
        <v>24</v>
      </c>
      <c r="B30" s="2">
        <v>118593</v>
      </c>
      <c r="C30" s="2"/>
      <c r="D30" s="2">
        <f>+B30+C30</f>
        <v>118593</v>
      </c>
      <c r="E30" s="2">
        <v>67488</v>
      </c>
      <c r="F30" s="2"/>
      <c r="G30" s="2"/>
      <c r="H30" s="2"/>
      <c r="I30" s="2"/>
      <c r="J30" s="2"/>
      <c r="K30" s="2"/>
      <c r="L30" s="2"/>
      <c r="M30" s="2"/>
    </row>
    <row r="31" spans="1:13" ht="12.75">
      <c r="A31" s="1" t="s">
        <v>25</v>
      </c>
      <c r="B31" s="4">
        <f>SUM(B29:B30)</f>
        <v>176769</v>
      </c>
      <c r="C31" s="4">
        <f>SUM(C29:C30)</f>
        <v>0</v>
      </c>
      <c r="D31" s="4">
        <f>SUM(D29:D30)</f>
        <v>176769</v>
      </c>
      <c r="E31" s="4">
        <f>SUM(E29:E30)</f>
        <v>219724</v>
      </c>
      <c r="F31" s="2"/>
      <c r="G31" s="2"/>
      <c r="H31" s="2"/>
      <c r="I31" s="2"/>
      <c r="J31" s="2"/>
      <c r="K31" s="2"/>
      <c r="L31" s="2"/>
      <c r="M31" s="2"/>
    </row>
    <row r="32" spans="2:1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1" t="s">
        <v>26</v>
      </c>
      <c r="B33" s="4">
        <f>+B26+B31</f>
        <v>2816273</v>
      </c>
      <c r="C33" s="4">
        <f>+C26+C31</f>
        <v>0</v>
      </c>
      <c r="D33" s="4">
        <f>+D26+D31</f>
        <v>2816273</v>
      </c>
      <c r="E33" s="4">
        <f>+E26+E31</f>
        <v>2379000</v>
      </c>
      <c r="F33" s="2"/>
      <c r="G33" s="2"/>
      <c r="H33" s="2"/>
      <c r="I33" s="2"/>
      <c r="J33" s="2"/>
      <c r="K33" s="2"/>
      <c r="L33" s="2"/>
      <c r="M33" s="2"/>
    </row>
    <row r="34" spans="2:1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1" t="s">
        <v>27</v>
      </c>
      <c r="B36" s="2">
        <f>+B16-B33</f>
        <v>-380029</v>
      </c>
      <c r="C36" s="2">
        <f>+C16-C33</f>
        <v>212434</v>
      </c>
      <c r="D36" s="2">
        <f>+D16-D33</f>
        <v>-167595</v>
      </c>
      <c r="E36" s="2">
        <f>+E16-E33</f>
        <v>321109</v>
      </c>
      <c r="F36" s="2"/>
      <c r="G36" s="2"/>
      <c r="H36" s="2"/>
      <c r="I36" s="2"/>
      <c r="J36" s="2"/>
      <c r="K36" s="2"/>
      <c r="L36" s="2"/>
      <c r="M36" s="2"/>
    </row>
    <row r="37" spans="2:13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 t="s">
        <v>28</v>
      </c>
      <c r="B40" s="2">
        <v>896504</v>
      </c>
      <c r="C40" s="2">
        <v>288500</v>
      </c>
      <c r="D40" s="2">
        <f>+B40+C40</f>
        <v>1185004</v>
      </c>
      <c r="E40" s="2">
        <v>863895</v>
      </c>
      <c r="F40" s="2"/>
      <c r="G40" s="2"/>
      <c r="H40" s="2"/>
      <c r="I40" s="2"/>
      <c r="J40" s="2"/>
      <c r="K40" s="2"/>
      <c r="L40" s="2"/>
      <c r="M40" s="2"/>
    </row>
    <row r="41" spans="1:13" ht="12.7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1" t="s">
        <v>30</v>
      </c>
      <c r="B45" s="2">
        <f>+B36+B40</f>
        <v>516475</v>
      </c>
      <c r="C45" s="2">
        <f>+C36+C40</f>
        <v>500934</v>
      </c>
      <c r="D45" s="2">
        <f>+D36+D40</f>
        <v>1017409</v>
      </c>
      <c r="E45" s="2">
        <f>+E36+E40</f>
        <v>1185004</v>
      </c>
      <c r="F45" s="2"/>
      <c r="G45" s="2"/>
      <c r="H45" s="2"/>
      <c r="I45" s="2"/>
      <c r="J45" s="2"/>
      <c r="K45" s="2"/>
      <c r="L45" s="2"/>
      <c r="M45" s="2"/>
    </row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Header>&amp;LConsolidated Statement of Activities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0.7109375" style="0" bestFit="1" customWidth="1"/>
  </cols>
  <sheetData>
    <row r="1" ht="12.75">
      <c r="A1" s="7" t="s">
        <v>70</v>
      </c>
    </row>
    <row r="3" spans="1:5" ht="12.75">
      <c r="A3" t="s">
        <v>41</v>
      </c>
      <c r="D3" s="5">
        <v>0.23</v>
      </c>
      <c r="E3" s="2">
        <v>616016</v>
      </c>
    </row>
    <row r="4" spans="1:5" ht="12.75">
      <c r="A4" t="s">
        <v>42</v>
      </c>
      <c r="D4" s="5">
        <v>0.16</v>
      </c>
      <c r="E4" s="2">
        <v>417512</v>
      </c>
    </row>
    <row r="5" spans="1:5" ht="12.75">
      <c r="A5" t="s">
        <v>43</v>
      </c>
      <c r="D5" s="5">
        <v>0.25</v>
      </c>
      <c r="E5" s="2">
        <v>679529</v>
      </c>
    </row>
    <row r="6" spans="1:5" ht="12.75">
      <c r="A6" t="s">
        <v>44</v>
      </c>
      <c r="D6" s="5">
        <v>0.33</v>
      </c>
      <c r="E6" s="2">
        <v>866714</v>
      </c>
    </row>
    <row r="7" spans="1:5" ht="12.75">
      <c r="A7" t="s">
        <v>45</v>
      </c>
      <c r="D7" s="5">
        <v>0.01</v>
      </c>
      <c r="E7" s="2">
        <v>19540</v>
      </c>
    </row>
    <row r="8" spans="1:5" ht="12.75">
      <c r="A8" t="s">
        <v>46</v>
      </c>
      <c r="D8" s="5">
        <v>0</v>
      </c>
      <c r="E8" s="2">
        <v>0</v>
      </c>
    </row>
    <row r="9" spans="1:5" ht="12.75">
      <c r="A9" t="s">
        <v>47</v>
      </c>
      <c r="D9" s="5">
        <v>0.02</v>
      </c>
      <c r="E9" s="2">
        <f>11157+38210</f>
        <v>49367</v>
      </c>
    </row>
    <row r="10" spans="4:5" ht="12.75">
      <c r="D10" s="5"/>
      <c r="E10" s="2"/>
    </row>
    <row r="11" spans="4:5" ht="12.75">
      <c r="D11" s="5"/>
      <c r="E11" s="2"/>
    </row>
    <row r="12" spans="4:5" ht="12.75">
      <c r="D12" s="5"/>
      <c r="E12" s="2"/>
    </row>
    <row r="13" spans="4:5" ht="12.75">
      <c r="D13" s="5"/>
      <c r="E13" s="2"/>
    </row>
    <row r="36" spans="1:5" ht="12.75">
      <c r="A36" t="s">
        <v>38</v>
      </c>
      <c r="D36" s="5">
        <v>0.94</v>
      </c>
      <c r="E36" s="2">
        <v>2639504</v>
      </c>
    </row>
    <row r="37" spans="1:5" ht="12.75">
      <c r="A37" t="s">
        <v>39</v>
      </c>
      <c r="D37" s="5">
        <v>0.04</v>
      </c>
      <c r="E37" s="2">
        <v>118593</v>
      </c>
    </row>
    <row r="38" spans="1:5" ht="12.75">
      <c r="A38" t="s">
        <v>40</v>
      </c>
      <c r="D38" s="5">
        <v>0.02</v>
      </c>
      <c r="E38" s="2">
        <v>58176</v>
      </c>
    </row>
  </sheetData>
  <sheetProtection/>
  <printOptions/>
  <pageMargins left="0.75" right="0.75" top="0.75" bottom="0.75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140625" style="0" bestFit="1" customWidth="1"/>
    <col min="2" max="2" width="12.7109375" style="0" customWidth="1"/>
    <col min="3" max="3" width="20.7109375" style="0" customWidth="1"/>
    <col min="4" max="5" width="12.7109375" style="0" customWidth="1"/>
  </cols>
  <sheetData>
    <row r="1" spans="1:5" ht="12.75">
      <c r="A1" t="s">
        <v>66</v>
      </c>
      <c r="B1" s="3" t="s">
        <v>31</v>
      </c>
      <c r="C1" s="3" t="s">
        <v>32</v>
      </c>
      <c r="D1" s="3" t="s">
        <v>65</v>
      </c>
      <c r="E1" s="3" t="s">
        <v>62</v>
      </c>
    </row>
    <row r="3" spans="1:13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t="s">
        <v>1</v>
      </c>
      <c r="B4" s="2">
        <v>674345</v>
      </c>
      <c r="C4" s="2"/>
      <c r="D4" s="2">
        <f aca="true" t="shared" si="0" ref="D4:D12">+B4+C4</f>
        <v>674345</v>
      </c>
      <c r="E4" s="2">
        <v>595862</v>
      </c>
      <c r="F4" s="2"/>
      <c r="G4" s="2"/>
      <c r="H4" s="2"/>
      <c r="I4" s="2"/>
      <c r="J4" s="2"/>
      <c r="K4" s="2"/>
      <c r="L4" s="2"/>
      <c r="M4" s="2"/>
    </row>
    <row r="5" spans="1:13" ht="12.75">
      <c r="A5" t="s">
        <v>2</v>
      </c>
      <c r="B5" s="2">
        <v>430000</v>
      </c>
      <c r="C5" s="2"/>
      <c r="D5" s="2">
        <f t="shared" si="0"/>
        <v>430000</v>
      </c>
      <c r="E5" s="2">
        <v>373341</v>
      </c>
      <c r="F5" s="2"/>
      <c r="G5" s="2"/>
      <c r="H5" s="2"/>
      <c r="I5" s="2"/>
      <c r="J5" s="2"/>
      <c r="K5" s="2"/>
      <c r="L5" s="2"/>
      <c r="M5" s="2"/>
    </row>
    <row r="6" spans="1:13" ht="12.75">
      <c r="A6" t="s">
        <v>3</v>
      </c>
      <c r="B6" s="6">
        <v>667025</v>
      </c>
      <c r="C6" s="6"/>
      <c r="D6" s="2">
        <f t="shared" si="0"/>
        <v>667025</v>
      </c>
      <c r="E6" s="6">
        <v>496947</v>
      </c>
      <c r="F6" s="2"/>
      <c r="G6" s="2"/>
      <c r="H6" s="2"/>
      <c r="I6" s="2"/>
      <c r="J6" s="2"/>
      <c r="K6" s="2"/>
      <c r="L6" s="2"/>
      <c r="M6" s="2"/>
    </row>
    <row r="7" spans="1:13" ht="12.75">
      <c r="A7" t="s">
        <v>4</v>
      </c>
      <c r="B7" s="6">
        <v>101614</v>
      </c>
      <c r="C7" s="6">
        <v>725690</v>
      </c>
      <c r="D7" s="2">
        <f t="shared" si="0"/>
        <v>827304</v>
      </c>
      <c r="E7" s="6">
        <v>831170</v>
      </c>
      <c r="F7" s="2"/>
      <c r="G7" s="2"/>
      <c r="H7" s="2"/>
      <c r="I7" s="2"/>
      <c r="J7" s="2"/>
      <c r="K7" s="2"/>
      <c r="L7" s="2"/>
      <c r="M7" s="2"/>
    </row>
    <row r="8" spans="1:13" ht="12.75">
      <c r="A8" t="s">
        <v>5</v>
      </c>
      <c r="B8" s="2">
        <v>37511</v>
      </c>
      <c r="C8" s="2"/>
      <c r="D8" s="2">
        <f t="shared" si="0"/>
        <v>37511</v>
      </c>
      <c r="E8" s="2">
        <v>64224</v>
      </c>
      <c r="F8" s="2"/>
      <c r="G8" s="2"/>
      <c r="H8" s="2"/>
      <c r="I8" s="2"/>
      <c r="J8" s="2"/>
      <c r="K8" s="2"/>
      <c r="L8" s="2"/>
      <c r="M8" s="2"/>
    </row>
    <row r="9" spans="1:13" ht="12.75">
      <c r="A9" t="s">
        <v>6</v>
      </c>
      <c r="B9" s="2">
        <v>15046</v>
      </c>
      <c r="C9" s="2"/>
      <c r="D9" s="2">
        <f t="shared" si="0"/>
        <v>15046</v>
      </c>
      <c r="E9" s="2">
        <v>33919</v>
      </c>
      <c r="F9" s="2"/>
      <c r="G9" s="2"/>
      <c r="H9" s="2"/>
      <c r="I9" s="2"/>
      <c r="J9" s="2"/>
      <c r="K9" s="2"/>
      <c r="L9" s="2"/>
      <c r="M9" s="2"/>
    </row>
    <row r="10" spans="1:13" ht="12.75">
      <c r="A10" t="s">
        <v>7</v>
      </c>
      <c r="B10" s="2">
        <v>12624</v>
      </c>
      <c r="C10" s="2"/>
      <c r="D10" s="2">
        <f t="shared" si="0"/>
        <v>12624</v>
      </c>
      <c r="E10" s="2">
        <v>12543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8</v>
      </c>
      <c r="B11" s="2">
        <v>1000</v>
      </c>
      <c r="C11" s="2"/>
      <c r="D11" s="2">
        <f t="shared" si="0"/>
        <v>1000</v>
      </c>
      <c r="E11" s="2">
        <v>5250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t="s">
        <v>9</v>
      </c>
      <c r="B12" s="2">
        <v>35254</v>
      </c>
      <c r="C12" s="2"/>
      <c r="D12" s="2">
        <f t="shared" si="0"/>
        <v>35254</v>
      </c>
      <c r="E12" s="2">
        <v>-3526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t="s">
        <v>10</v>
      </c>
      <c r="B13" s="2">
        <v>0</v>
      </c>
      <c r="C13" s="2"/>
      <c r="D13" s="2">
        <f>+B13+C13</f>
        <v>0</v>
      </c>
      <c r="E13" s="2">
        <v>0</v>
      </c>
      <c r="F13" s="2"/>
      <c r="G13" s="2"/>
      <c r="H13" s="2"/>
      <c r="I13" s="2"/>
      <c r="J13" s="2"/>
      <c r="K13" s="2"/>
      <c r="L13" s="2"/>
      <c r="M13" s="2"/>
    </row>
    <row r="14" spans="1:13" ht="12.75">
      <c r="A14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t="s">
        <v>12</v>
      </c>
      <c r="B15" s="2">
        <v>830271</v>
      </c>
      <c r="C15" s="2">
        <v>-830271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1" t="s">
        <v>13</v>
      </c>
      <c r="B16" s="4">
        <f>SUM(B4:B15)</f>
        <v>2804690</v>
      </c>
      <c r="C16" s="4">
        <f>SUM(C4:C15)</f>
        <v>-104581</v>
      </c>
      <c r="D16" s="4">
        <f>+B16+C16</f>
        <v>2700109</v>
      </c>
      <c r="E16" s="4">
        <f>SUM(E4:E15)</f>
        <v>2409730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1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16</v>
      </c>
      <c r="B22" s="2">
        <v>1314139</v>
      </c>
      <c r="C22" s="2"/>
      <c r="D22" s="2">
        <f>+B22+C22</f>
        <v>1314139</v>
      </c>
      <c r="E22" s="2">
        <v>1107252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t="s">
        <v>17</v>
      </c>
      <c r="B23" s="2">
        <v>278177</v>
      </c>
      <c r="C23" s="2"/>
      <c r="D23" s="2">
        <f>+B23+C23</f>
        <v>278177</v>
      </c>
      <c r="E23" s="2">
        <v>336788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t="s">
        <v>18</v>
      </c>
      <c r="B24" s="2">
        <v>261085</v>
      </c>
      <c r="C24" s="2"/>
      <c r="D24" s="2">
        <f>+B24+C24</f>
        <v>261085</v>
      </c>
      <c r="E24" s="2">
        <v>230895</v>
      </c>
      <c r="F24" s="2"/>
      <c r="G24" s="2"/>
      <c r="H24" s="2"/>
      <c r="I24" s="2"/>
      <c r="J24" s="2"/>
      <c r="K24" s="2"/>
      <c r="L24" s="2"/>
      <c r="M24" s="2"/>
    </row>
    <row r="25" spans="1:13" ht="12.75">
      <c r="A25" t="s">
        <v>19</v>
      </c>
      <c r="B25" s="2">
        <v>305875</v>
      </c>
      <c r="C25" s="2"/>
      <c r="D25" s="2">
        <f>+B25+C25</f>
        <v>305875</v>
      </c>
      <c r="E25" s="2">
        <v>324103</v>
      </c>
      <c r="F25" s="2"/>
      <c r="G25" s="2"/>
      <c r="H25" s="2"/>
      <c r="I25" s="2"/>
      <c r="J25" s="2"/>
      <c r="K25" s="2"/>
      <c r="L25" s="2"/>
      <c r="M25" s="2"/>
    </row>
    <row r="26" spans="1:13" ht="12.75">
      <c r="A26" s="1" t="s">
        <v>21</v>
      </c>
      <c r="B26" s="4">
        <f>SUM(B22:B25)</f>
        <v>2159276</v>
      </c>
      <c r="C26" s="4">
        <f>SUM(C22:C25)</f>
        <v>0</v>
      </c>
      <c r="D26" s="4">
        <f>SUM(D22:D25)</f>
        <v>2159276</v>
      </c>
      <c r="E26" s="4">
        <f>SUM(E22:E25)</f>
        <v>1999038</v>
      </c>
      <c r="F26" s="2"/>
      <c r="G26" s="2"/>
      <c r="H26" s="2"/>
      <c r="I26" s="2"/>
      <c r="J26" s="2"/>
      <c r="K26" s="2"/>
      <c r="L26" s="2"/>
      <c r="M26" s="2"/>
    </row>
    <row r="27" spans="2:1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t="s">
        <v>22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t="s">
        <v>23</v>
      </c>
      <c r="B29" s="2">
        <v>152236</v>
      </c>
      <c r="C29" s="2"/>
      <c r="D29" s="2">
        <f>+B29+C29</f>
        <v>152236</v>
      </c>
      <c r="E29" s="2">
        <v>132952</v>
      </c>
      <c r="F29" s="2"/>
      <c r="G29" s="2"/>
      <c r="H29" s="2"/>
      <c r="I29" s="2"/>
      <c r="J29" s="2"/>
      <c r="K29" s="2"/>
      <c r="L29" s="2"/>
      <c r="M29" s="2"/>
    </row>
    <row r="30" spans="1:13" ht="12.75">
      <c r="A30" t="s">
        <v>24</v>
      </c>
      <c r="B30" s="2">
        <v>67488</v>
      </c>
      <c r="C30" s="2"/>
      <c r="D30" s="2">
        <f>+B30+C30</f>
        <v>67488</v>
      </c>
      <c r="E30" s="2">
        <v>44998</v>
      </c>
      <c r="F30" s="2"/>
      <c r="G30" s="2"/>
      <c r="H30" s="2"/>
      <c r="I30" s="2"/>
      <c r="J30" s="2"/>
      <c r="K30" s="2"/>
      <c r="L30" s="2"/>
      <c r="M30" s="2"/>
    </row>
    <row r="31" spans="1:13" ht="12.75">
      <c r="A31" s="1" t="s">
        <v>25</v>
      </c>
      <c r="B31" s="4">
        <f>SUM(B29:B30)</f>
        <v>219724</v>
      </c>
      <c r="C31" s="4">
        <f>SUM(C29:C30)</f>
        <v>0</v>
      </c>
      <c r="D31" s="4">
        <f>SUM(D29:D30)</f>
        <v>219724</v>
      </c>
      <c r="E31" s="4">
        <f>SUM(E29:E30)</f>
        <v>177950</v>
      </c>
      <c r="F31" s="2"/>
      <c r="G31" s="2"/>
      <c r="H31" s="2"/>
      <c r="I31" s="2"/>
      <c r="J31" s="2"/>
      <c r="K31" s="2"/>
      <c r="L31" s="2"/>
      <c r="M31" s="2"/>
    </row>
    <row r="32" spans="2:1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1" t="s">
        <v>26</v>
      </c>
      <c r="B33" s="4">
        <f>+B26+B31</f>
        <v>2379000</v>
      </c>
      <c r="C33" s="4">
        <f>+C26+C31</f>
        <v>0</v>
      </c>
      <c r="D33" s="4">
        <f>+D26+D31</f>
        <v>2379000</v>
      </c>
      <c r="E33" s="4">
        <f>+E26+E31</f>
        <v>2176988</v>
      </c>
      <c r="F33" s="2"/>
      <c r="G33" s="2"/>
      <c r="H33" s="2"/>
      <c r="I33" s="2"/>
      <c r="J33" s="2"/>
      <c r="K33" s="2"/>
      <c r="L33" s="2"/>
      <c r="M33" s="2"/>
    </row>
    <row r="34" spans="2:1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1" t="s">
        <v>27</v>
      </c>
      <c r="B36" s="2">
        <f>+B16-B33</f>
        <v>425690</v>
      </c>
      <c r="C36" s="2">
        <f>+C16-C33</f>
        <v>-104581</v>
      </c>
      <c r="D36" s="2">
        <f>+D16-D33</f>
        <v>321109</v>
      </c>
      <c r="E36" s="2">
        <f>+E16-E33</f>
        <v>232742</v>
      </c>
      <c r="F36" s="2"/>
      <c r="G36" s="2"/>
      <c r="H36" s="2"/>
      <c r="I36" s="2"/>
      <c r="J36" s="2"/>
      <c r="K36" s="2"/>
      <c r="L36" s="2"/>
      <c r="M36" s="2"/>
    </row>
    <row r="37" spans="2:13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 t="s">
        <v>28</v>
      </c>
      <c r="B40" s="2">
        <v>470814</v>
      </c>
      <c r="C40" s="2">
        <v>393081</v>
      </c>
      <c r="D40" s="2">
        <f>+B40+C40</f>
        <v>863895</v>
      </c>
      <c r="E40" s="2">
        <v>631153</v>
      </c>
      <c r="F40" s="2"/>
      <c r="G40" s="2"/>
      <c r="H40" s="2"/>
      <c r="I40" s="2"/>
      <c r="J40" s="2"/>
      <c r="K40" s="2"/>
      <c r="L40" s="2"/>
      <c r="M40" s="2"/>
    </row>
    <row r="41" spans="1:13" ht="12.7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1" t="s">
        <v>30</v>
      </c>
      <c r="B45" s="2">
        <f>+B36+B40</f>
        <v>896504</v>
      </c>
      <c r="C45" s="2">
        <f>+C36+C40</f>
        <v>288500</v>
      </c>
      <c r="D45" s="2">
        <f>+D36+D40</f>
        <v>1185004</v>
      </c>
      <c r="E45" s="2">
        <f>+E36+E40</f>
        <v>863895</v>
      </c>
      <c r="F45" s="2"/>
      <c r="G45" s="2"/>
      <c r="H45" s="2"/>
      <c r="I45" s="2"/>
      <c r="J45" s="2"/>
      <c r="K45" s="2"/>
      <c r="L45" s="2"/>
      <c r="M45" s="2"/>
    </row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Header>&amp;LConsolidated Statement of Activities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N30" sqref="N30"/>
    </sheetView>
  </sheetViews>
  <sheetFormatPr defaultColWidth="9.140625" defaultRowHeight="12.75"/>
  <cols>
    <col min="5" max="5" width="10.7109375" style="0" bestFit="1" customWidth="1"/>
  </cols>
  <sheetData>
    <row r="1" ht="12.75">
      <c r="A1" t="s">
        <v>67</v>
      </c>
    </row>
    <row r="3" spans="1:5" ht="12.75">
      <c r="A3" t="s">
        <v>41</v>
      </c>
      <c r="D3" s="5">
        <v>0.25</v>
      </c>
      <c r="E3" s="2">
        <v>674345</v>
      </c>
    </row>
    <row r="4" spans="1:5" ht="12.75">
      <c r="A4" t="s">
        <v>42</v>
      </c>
      <c r="D4" s="5">
        <v>0.16</v>
      </c>
      <c r="E4" s="2">
        <v>430000</v>
      </c>
    </row>
    <row r="5" spans="1:5" ht="12.75">
      <c r="A5" t="s">
        <v>43</v>
      </c>
      <c r="D5" s="5">
        <v>0.25</v>
      </c>
      <c r="E5" s="2">
        <v>667025</v>
      </c>
    </row>
    <row r="6" spans="1:5" ht="12.75">
      <c r="A6" t="s">
        <v>44</v>
      </c>
      <c r="D6" s="5">
        <v>0.3</v>
      </c>
      <c r="E6" s="2">
        <v>827304</v>
      </c>
    </row>
    <row r="7" spans="1:5" ht="12.75">
      <c r="A7" t="s">
        <v>45</v>
      </c>
      <c r="D7" s="5">
        <v>0.01</v>
      </c>
      <c r="E7" s="2">
        <v>37511</v>
      </c>
    </row>
    <row r="8" spans="1:5" ht="12.75">
      <c r="A8" t="s">
        <v>46</v>
      </c>
      <c r="D8" s="5">
        <v>0.01</v>
      </c>
      <c r="E8" s="2">
        <v>15046</v>
      </c>
    </row>
    <row r="9" spans="1:5" ht="12.75">
      <c r="A9" t="s">
        <v>47</v>
      </c>
      <c r="D9" s="5">
        <v>0.02</v>
      </c>
      <c r="E9" s="2">
        <v>48878</v>
      </c>
    </row>
    <row r="10" spans="4:5" ht="12.75">
      <c r="D10" s="5"/>
      <c r="E10" s="2"/>
    </row>
    <row r="11" spans="4:5" ht="12.75">
      <c r="D11" s="5"/>
      <c r="E11" s="2"/>
    </row>
    <row r="12" spans="4:5" ht="12.75">
      <c r="D12" s="5"/>
      <c r="E12" s="2"/>
    </row>
    <row r="13" spans="4:5" ht="12.75">
      <c r="D13" s="5"/>
      <c r="E13" s="2"/>
    </row>
    <row r="36" spans="1:5" ht="12.75">
      <c r="A36" t="s">
        <v>38</v>
      </c>
      <c r="D36" s="5">
        <v>0.91</v>
      </c>
      <c r="E36" s="2">
        <v>2159276</v>
      </c>
    </row>
    <row r="37" spans="1:5" ht="12.75">
      <c r="A37" t="s">
        <v>39</v>
      </c>
      <c r="D37" s="5">
        <v>0.03</v>
      </c>
      <c r="E37" s="2">
        <v>67488</v>
      </c>
    </row>
    <row r="38" spans="1:5" ht="12.75">
      <c r="A38" t="s">
        <v>40</v>
      </c>
      <c r="D38" s="5">
        <v>0.06</v>
      </c>
      <c r="E38" s="2">
        <v>152236</v>
      </c>
    </row>
  </sheetData>
  <sheetProtection/>
  <printOptions/>
  <pageMargins left="0.75" right="0.75" top="0.75" bottom="0.75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140625" style="0" bestFit="1" customWidth="1"/>
    <col min="2" max="2" width="12.7109375" style="0" customWidth="1"/>
    <col min="3" max="3" width="20.7109375" style="0" customWidth="1"/>
    <col min="4" max="5" width="12.7109375" style="0" customWidth="1"/>
  </cols>
  <sheetData>
    <row r="1" spans="1:5" ht="12.75">
      <c r="A1" t="s">
        <v>63</v>
      </c>
      <c r="B1" s="3" t="s">
        <v>31</v>
      </c>
      <c r="C1" s="3" t="s">
        <v>32</v>
      </c>
      <c r="D1" s="3" t="s">
        <v>62</v>
      </c>
      <c r="E1" s="3" t="s">
        <v>60</v>
      </c>
    </row>
    <row r="3" spans="1:13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t="s">
        <v>1</v>
      </c>
      <c r="B4" s="2">
        <v>595862</v>
      </c>
      <c r="C4" s="2"/>
      <c r="D4" s="2">
        <v>595862</v>
      </c>
      <c r="E4" s="2">
        <v>562283</v>
      </c>
      <c r="F4" s="2"/>
      <c r="G4" s="2"/>
      <c r="H4" s="2"/>
      <c r="I4" s="2"/>
      <c r="J4" s="2"/>
      <c r="K4" s="2"/>
      <c r="L4" s="2"/>
      <c r="M4" s="2"/>
    </row>
    <row r="5" spans="1:13" ht="12.75">
      <c r="A5" t="s">
        <v>2</v>
      </c>
      <c r="B5" s="2">
        <v>373341</v>
      </c>
      <c r="C5" s="2"/>
      <c r="D5" s="2">
        <v>373341</v>
      </c>
      <c r="E5" s="2">
        <v>350945</v>
      </c>
      <c r="F5" s="2"/>
      <c r="G5" s="2"/>
      <c r="H5" s="2"/>
      <c r="I5" s="2"/>
      <c r="J5" s="2"/>
      <c r="K5" s="2"/>
      <c r="L5" s="2"/>
      <c r="M5" s="2"/>
    </row>
    <row r="6" spans="1:13" ht="12.75">
      <c r="A6" t="s">
        <v>3</v>
      </c>
      <c r="B6" s="6">
        <v>530866</v>
      </c>
      <c r="C6" s="6"/>
      <c r="D6" s="6">
        <v>530866</v>
      </c>
      <c r="E6" s="6">
        <v>220436</v>
      </c>
      <c r="F6" s="2"/>
      <c r="G6" s="2"/>
      <c r="H6" s="2"/>
      <c r="I6" s="2"/>
      <c r="J6" s="2"/>
      <c r="K6" s="2"/>
      <c r="L6" s="2"/>
      <c r="M6" s="2"/>
    </row>
    <row r="7" spans="1:13" ht="12.75">
      <c r="A7" t="s">
        <v>4</v>
      </c>
      <c r="B7" s="6">
        <v>75725</v>
      </c>
      <c r="C7" s="6">
        <v>721526</v>
      </c>
      <c r="D7" s="6">
        <v>797251</v>
      </c>
      <c r="E7" s="6">
        <v>990222</v>
      </c>
      <c r="F7" s="2"/>
      <c r="G7" s="2"/>
      <c r="H7" s="2"/>
      <c r="I7" s="2"/>
      <c r="J7" s="2"/>
      <c r="K7" s="2"/>
      <c r="L7" s="2"/>
      <c r="M7" s="2"/>
    </row>
    <row r="8" spans="1:13" ht="12.75">
      <c r="A8" t="s">
        <v>5</v>
      </c>
      <c r="B8" s="2">
        <v>64224</v>
      </c>
      <c r="C8" s="2"/>
      <c r="D8" s="2">
        <v>64224</v>
      </c>
      <c r="E8" s="2">
        <v>48298</v>
      </c>
      <c r="F8" s="2"/>
      <c r="G8" s="2"/>
      <c r="H8" s="2"/>
      <c r="I8" s="2"/>
      <c r="J8" s="2"/>
      <c r="K8" s="2"/>
      <c r="L8" s="2"/>
      <c r="M8" s="2"/>
    </row>
    <row r="9" spans="1:13" ht="12.75">
      <c r="A9" t="s">
        <v>6</v>
      </c>
      <c r="B9" s="2">
        <v>33919</v>
      </c>
      <c r="C9" s="2"/>
      <c r="D9" s="2">
        <v>33919</v>
      </c>
      <c r="E9" s="2">
        <v>2070</v>
      </c>
      <c r="F9" s="2"/>
      <c r="G9" s="2"/>
      <c r="H9" s="2"/>
      <c r="I9" s="2"/>
      <c r="J9" s="2"/>
      <c r="K9" s="2"/>
      <c r="L9" s="2"/>
      <c r="M9" s="2"/>
    </row>
    <row r="10" spans="1:13" ht="12.75">
      <c r="A10" t="s">
        <v>7</v>
      </c>
      <c r="B10" s="2">
        <v>12543</v>
      </c>
      <c r="C10" s="2"/>
      <c r="D10" s="2">
        <v>12543</v>
      </c>
      <c r="E10" s="2">
        <v>13927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8</v>
      </c>
      <c r="B11" s="2">
        <v>5250</v>
      </c>
      <c r="C11" s="2"/>
      <c r="D11" s="2">
        <v>5250</v>
      </c>
      <c r="E11" s="2">
        <v>2487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t="s">
        <v>9</v>
      </c>
      <c r="B12" s="2">
        <v>-3526</v>
      </c>
      <c r="C12" s="2"/>
      <c r="D12" s="2">
        <v>-3526</v>
      </c>
      <c r="E12" s="2">
        <v>40166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t="s">
        <v>10</v>
      </c>
      <c r="B13" s="2"/>
      <c r="C13" s="2"/>
      <c r="D13" s="2">
        <f>+B13+C13</f>
        <v>0</v>
      </c>
      <c r="E13" s="2">
        <v>0</v>
      </c>
      <c r="F13" s="2"/>
      <c r="G13" s="2"/>
      <c r="H13" s="2"/>
      <c r="I13" s="2"/>
      <c r="J13" s="2"/>
      <c r="K13" s="2"/>
      <c r="L13" s="2"/>
      <c r="M13" s="2"/>
    </row>
    <row r="14" spans="1:13" ht="12.75">
      <c r="A14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t="s">
        <v>12</v>
      </c>
      <c r="B15" s="2">
        <v>748243</v>
      </c>
      <c r="C15" s="2">
        <v>-748243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1" t="s">
        <v>13</v>
      </c>
      <c r="B16" s="4">
        <f>SUM(B4:B15)</f>
        <v>2436447</v>
      </c>
      <c r="C16" s="4">
        <f>SUM(C4:C15)</f>
        <v>-26717</v>
      </c>
      <c r="D16" s="4">
        <f>+B16+C16</f>
        <v>2409730</v>
      </c>
      <c r="E16" s="4">
        <f>SUM(E4:E15)</f>
        <v>2230834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1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16</v>
      </c>
      <c r="B22" s="2">
        <v>1107252</v>
      </c>
      <c r="C22" s="2"/>
      <c r="D22" s="2">
        <f>+B22+C22</f>
        <v>1107252</v>
      </c>
      <c r="E22" s="2">
        <v>1211517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t="s">
        <v>17</v>
      </c>
      <c r="B23" s="2">
        <v>336788</v>
      </c>
      <c r="C23" s="2"/>
      <c r="D23" s="2">
        <f>+B23+C23</f>
        <v>336788</v>
      </c>
      <c r="E23" s="2">
        <v>370552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t="s">
        <v>18</v>
      </c>
      <c r="B24" s="2">
        <v>230895</v>
      </c>
      <c r="C24" s="2"/>
      <c r="D24" s="2">
        <f>+B24+C24</f>
        <v>230895</v>
      </c>
      <c r="E24" s="2">
        <v>242771</v>
      </c>
      <c r="F24" s="2"/>
      <c r="G24" s="2"/>
      <c r="H24" s="2"/>
      <c r="I24" s="2"/>
      <c r="J24" s="2"/>
      <c r="K24" s="2"/>
      <c r="L24" s="2"/>
      <c r="M24" s="2"/>
    </row>
    <row r="25" spans="1:13" ht="12.75">
      <c r="A25" t="s">
        <v>19</v>
      </c>
      <c r="B25" s="2">
        <v>324103</v>
      </c>
      <c r="C25" s="2"/>
      <c r="D25" s="2">
        <f>+B25+C25</f>
        <v>324103</v>
      </c>
      <c r="E25" s="2">
        <v>320519</v>
      </c>
      <c r="F25" s="2"/>
      <c r="G25" s="2"/>
      <c r="H25" s="2"/>
      <c r="I25" s="2"/>
      <c r="J25" s="2"/>
      <c r="K25" s="2"/>
      <c r="L25" s="2"/>
      <c r="M25" s="2"/>
    </row>
    <row r="26" spans="1:13" ht="12.75">
      <c r="A26" s="1" t="s">
        <v>21</v>
      </c>
      <c r="B26" s="4">
        <f>SUM(B22:B25)</f>
        <v>1999038</v>
      </c>
      <c r="C26" s="4">
        <f>SUM(C22:C25)</f>
        <v>0</v>
      </c>
      <c r="D26" s="4">
        <f>SUM(D22:D25)</f>
        <v>1999038</v>
      </c>
      <c r="E26" s="4">
        <f>SUM(E22:E25)</f>
        <v>2145359</v>
      </c>
      <c r="F26" s="2"/>
      <c r="G26" s="2"/>
      <c r="H26" s="2"/>
      <c r="I26" s="2"/>
      <c r="J26" s="2"/>
      <c r="K26" s="2"/>
      <c r="L26" s="2"/>
      <c r="M26" s="2"/>
    </row>
    <row r="27" spans="2:1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t="s">
        <v>22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t="s">
        <v>23</v>
      </c>
      <c r="B29" s="2">
        <v>132952</v>
      </c>
      <c r="C29" s="2"/>
      <c r="D29" s="2">
        <f>+B29+C29</f>
        <v>132952</v>
      </c>
      <c r="E29" s="2">
        <v>137270</v>
      </c>
      <c r="F29" s="2"/>
      <c r="G29" s="2"/>
      <c r="H29" s="2"/>
      <c r="I29" s="2"/>
      <c r="J29" s="2"/>
      <c r="K29" s="2"/>
      <c r="L29" s="2"/>
      <c r="M29" s="2"/>
    </row>
    <row r="30" spans="1:13" ht="12.75">
      <c r="A30" t="s">
        <v>24</v>
      </c>
      <c r="B30" s="2">
        <v>44998</v>
      </c>
      <c r="C30" s="2"/>
      <c r="D30" s="2">
        <f>+B30+C30</f>
        <v>44998</v>
      </c>
      <c r="E30" s="2">
        <v>38511</v>
      </c>
      <c r="F30" s="2"/>
      <c r="G30" s="2"/>
      <c r="H30" s="2"/>
      <c r="I30" s="2"/>
      <c r="J30" s="2"/>
      <c r="K30" s="2"/>
      <c r="L30" s="2"/>
      <c r="M30" s="2"/>
    </row>
    <row r="31" spans="1:13" ht="12.75">
      <c r="A31" s="1" t="s">
        <v>25</v>
      </c>
      <c r="B31" s="4">
        <f>SUM(B29:B30)</f>
        <v>177950</v>
      </c>
      <c r="C31" s="4">
        <f>SUM(C29:C30)</f>
        <v>0</v>
      </c>
      <c r="D31" s="4">
        <f>SUM(D29:D30)</f>
        <v>177950</v>
      </c>
      <c r="E31" s="4">
        <f>SUM(E29:E30)</f>
        <v>175781</v>
      </c>
      <c r="F31" s="2"/>
      <c r="G31" s="2"/>
      <c r="H31" s="2"/>
      <c r="I31" s="2"/>
      <c r="J31" s="2"/>
      <c r="K31" s="2"/>
      <c r="L31" s="2"/>
      <c r="M31" s="2"/>
    </row>
    <row r="32" spans="2:13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1" t="s">
        <v>26</v>
      </c>
      <c r="B33" s="4">
        <f>+B26+B31</f>
        <v>2176988</v>
      </c>
      <c r="C33" s="4">
        <f>+C26+C31</f>
        <v>0</v>
      </c>
      <c r="D33" s="4">
        <f>+D26+D31</f>
        <v>2176988</v>
      </c>
      <c r="E33" s="4">
        <f>+E26+E31</f>
        <v>2321140</v>
      </c>
      <c r="F33" s="2"/>
      <c r="G33" s="2"/>
      <c r="H33" s="2"/>
      <c r="I33" s="2"/>
      <c r="J33" s="2"/>
      <c r="K33" s="2"/>
      <c r="L33" s="2"/>
      <c r="M33" s="2"/>
    </row>
    <row r="34" spans="2:13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1" t="s">
        <v>27</v>
      </c>
      <c r="B36" s="2">
        <f>+B16-B33</f>
        <v>259459</v>
      </c>
      <c r="C36" s="2">
        <f>+C16-C33</f>
        <v>-26717</v>
      </c>
      <c r="D36" s="2">
        <f>+D16-D33</f>
        <v>232742</v>
      </c>
      <c r="E36" s="2">
        <f>+E16-E33</f>
        <v>-90306</v>
      </c>
      <c r="F36" s="2"/>
      <c r="G36" s="2"/>
      <c r="H36" s="2"/>
      <c r="I36" s="2"/>
      <c r="J36" s="2"/>
      <c r="K36" s="2"/>
      <c r="L36" s="2"/>
      <c r="M36" s="2"/>
    </row>
    <row r="37" spans="2:13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" t="s">
        <v>28</v>
      </c>
      <c r="B40" s="2">
        <v>211355</v>
      </c>
      <c r="C40" s="2">
        <v>419798</v>
      </c>
      <c r="D40" s="2">
        <f>+B40+C40</f>
        <v>631153</v>
      </c>
      <c r="E40" s="2">
        <v>721459</v>
      </c>
      <c r="F40" s="2"/>
      <c r="G40" s="2"/>
      <c r="H40" s="2"/>
      <c r="I40" s="2"/>
      <c r="J40" s="2"/>
      <c r="K40" s="2"/>
      <c r="L40" s="2"/>
      <c r="M40" s="2"/>
    </row>
    <row r="41" spans="1:13" ht="12.7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1" t="s">
        <v>30</v>
      </c>
      <c r="B45" s="2">
        <f>+B36+B40</f>
        <v>470814</v>
      </c>
      <c r="C45" s="2">
        <f>+C36+C40</f>
        <v>393081</v>
      </c>
      <c r="D45" s="2">
        <f>+D36+D40</f>
        <v>863895</v>
      </c>
      <c r="E45" s="2">
        <f>+E36+E40</f>
        <v>631153</v>
      </c>
      <c r="F45" s="2"/>
      <c r="G45" s="2"/>
      <c r="H45" s="2"/>
      <c r="I45" s="2"/>
      <c r="J45" s="2"/>
      <c r="K45" s="2"/>
      <c r="L45" s="2"/>
      <c r="M45" s="2"/>
    </row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Header>&amp;LConsolidated Statement of Activities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25">
      <selection activeCell="A1" sqref="A1"/>
    </sheetView>
  </sheetViews>
  <sheetFormatPr defaultColWidth="9.140625" defaultRowHeight="12.75"/>
  <cols>
    <col min="5" max="5" width="10.7109375" style="0" bestFit="1" customWidth="1"/>
  </cols>
  <sheetData>
    <row r="1" ht="12.75">
      <c r="A1" t="s">
        <v>64</v>
      </c>
    </row>
    <row r="3" spans="1:5" ht="12.75">
      <c r="A3" t="s">
        <v>41</v>
      </c>
      <c r="D3" s="5">
        <v>0.25</v>
      </c>
      <c r="E3" s="2">
        <v>595862</v>
      </c>
    </row>
    <row r="4" spans="1:5" ht="12.75">
      <c r="A4" t="s">
        <v>42</v>
      </c>
      <c r="D4" s="5">
        <v>0.15</v>
      </c>
      <c r="E4" s="2">
        <v>373341</v>
      </c>
    </row>
    <row r="5" spans="1:5" ht="12.75">
      <c r="A5" t="s">
        <v>43</v>
      </c>
      <c r="D5" s="5">
        <v>0.22</v>
      </c>
      <c r="E5" s="2">
        <v>530866</v>
      </c>
    </row>
    <row r="6" spans="1:5" ht="12.75">
      <c r="A6" t="s">
        <v>44</v>
      </c>
      <c r="D6" s="5">
        <v>0.33</v>
      </c>
      <c r="E6" s="2">
        <v>797251</v>
      </c>
    </row>
    <row r="7" spans="1:5" ht="12.75">
      <c r="A7" t="s">
        <v>45</v>
      </c>
      <c r="D7" s="5">
        <v>0.03</v>
      </c>
      <c r="E7" s="2">
        <v>64224</v>
      </c>
    </row>
    <row r="8" spans="1:5" ht="12.75">
      <c r="A8" t="s">
        <v>46</v>
      </c>
      <c r="D8" s="5">
        <v>0.01</v>
      </c>
      <c r="E8" s="2">
        <v>33919</v>
      </c>
    </row>
    <row r="9" spans="1:5" ht="12.75">
      <c r="A9" t="s">
        <v>47</v>
      </c>
      <c r="D9" s="5">
        <v>0.01</v>
      </c>
      <c r="E9" s="2">
        <v>14267</v>
      </c>
    </row>
    <row r="10" spans="4:5" ht="12.75">
      <c r="D10" s="5"/>
      <c r="E10" s="2"/>
    </row>
    <row r="11" spans="4:5" ht="12.75">
      <c r="D11" s="5"/>
      <c r="E11" s="2"/>
    </row>
    <row r="12" spans="4:5" ht="12.75">
      <c r="D12" s="5"/>
      <c r="E12" s="2"/>
    </row>
    <row r="13" spans="4:5" ht="12.75">
      <c r="D13" s="5"/>
      <c r="E13" s="2"/>
    </row>
    <row r="36" spans="1:5" ht="12.75">
      <c r="A36" t="s">
        <v>38</v>
      </c>
      <c r="D36" s="5">
        <v>0.92</v>
      </c>
      <c r="E36" s="2">
        <v>1999038</v>
      </c>
    </row>
    <row r="37" spans="1:5" ht="12.75">
      <c r="A37" t="s">
        <v>39</v>
      </c>
      <c r="D37" s="5">
        <v>0.02</v>
      </c>
      <c r="E37" s="2">
        <v>44998</v>
      </c>
    </row>
    <row r="38" spans="1:5" ht="12.75">
      <c r="A38" t="s">
        <v>40</v>
      </c>
      <c r="D38" s="5">
        <v>0.06</v>
      </c>
      <c r="E38" s="2">
        <v>132952</v>
      </c>
    </row>
  </sheetData>
  <sheetProtection/>
  <printOptions/>
  <pageMargins left="0.75" right="0.75" top="0.75" bottom="0.75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140625" style="0" bestFit="1" customWidth="1"/>
    <col min="2" max="2" width="12.7109375" style="0" customWidth="1"/>
    <col min="3" max="3" width="20.7109375" style="0" customWidth="1"/>
    <col min="4" max="5" width="12.7109375" style="0" customWidth="1"/>
  </cols>
  <sheetData>
    <row r="1" spans="1:5" ht="12.75">
      <c r="A1" t="s">
        <v>59</v>
      </c>
      <c r="B1" s="3" t="s">
        <v>31</v>
      </c>
      <c r="C1" s="3" t="s">
        <v>32</v>
      </c>
      <c r="D1" s="3" t="s">
        <v>60</v>
      </c>
      <c r="E1" s="3" t="s">
        <v>57</v>
      </c>
    </row>
    <row r="3" spans="1:13" ht="12.7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t="s">
        <v>1</v>
      </c>
      <c r="B4" s="2">
        <v>562283</v>
      </c>
      <c r="C4" s="2"/>
      <c r="D4" s="2">
        <v>562283</v>
      </c>
      <c r="E4" s="2">
        <v>556604</v>
      </c>
      <c r="F4" s="2"/>
      <c r="G4" s="2"/>
      <c r="H4" s="2"/>
      <c r="I4" s="2"/>
      <c r="J4" s="2"/>
      <c r="K4" s="2"/>
      <c r="L4" s="2"/>
      <c r="M4" s="2"/>
    </row>
    <row r="5" spans="1:13" ht="12.75">
      <c r="A5" t="s">
        <v>2</v>
      </c>
      <c r="B5" s="2">
        <v>350945</v>
      </c>
      <c r="C5" s="2"/>
      <c r="D5" s="2">
        <v>350945</v>
      </c>
      <c r="E5" s="2">
        <v>517940</v>
      </c>
      <c r="F5" s="2"/>
      <c r="G5" s="2"/>
      <c r="H5" s="2"/>
      <c r="I5" s="2"/>
      <c r="J5" s="2"/>
      <c r="K5" s="2"/>
      <c r="L5" s="2"/>
      <c r="M5" s="2"/>
    </row>
    <row r="6" spans="1:13" ht="12.75">
      <c r="A6" t="s">
        <v>3</v>
      </c>
      <c r="B6" s="6">
        <v>220436</v>
      </c>
      <c r="C6" s="6"/>
      <c r="D6" s="6">
        <v>220436</v>
      </c>
      <c r="E6" s="6">
        <v>175343</v>
      </c>
      <c r="F6" s="2"/>
      <c r="G6" s="2"/>
      <c r="H6" s="2"/>
      <c r="I6" s="2"/>
      <c r="J6" s="2"/>
      <c r="K6" s="2"/>
      <c r="L6" s="2"/>
      <c r="M6" s="2"/>
    </row>
    <row r="7" spans="1:13" ht="12.75">
      <c r="A7" t="s">
        <v>4</v>
      </c>
      <c r="B7" s="6">
        <v>12136</v>
      </c>
      <c r="C7" s="6">
        <v>978086</v>
      </c>
      <c r="D7" s="6">
        <v>990222</v>
      </c>
      <c r="E7" s="6">
        <v>921863</v>
      </c>
      <c r="F7" s="2"/>
      <c r="G7" s="2"/>
      <c r="H7" s="2"/>
      <c r="I7" s="2"/>
      <c r="J7" s="2"/>
      <c r="K7" s="2"/>
      <c r="L7" s="2"/>
      <c r="M7" s="2"/>
    </row>
    <row r="8" spans="1:13" ht="12.75">
      <c r="A8" t="s">
        <v>5</v>
      </c>
      <c r="B8" s="2">
        <v>48298</v>
      </c>
      <c r="C8" s="2"/>
      <c r="D8" s="2">
        <v>48298</v>
      </c>
      <c r="E8" s="2">
        <v>26553</v>
      </c>
      <c r="F8" s="2"/>
      <c r="G8" s="2"/>
      <c r="H8" s="2"/>
      <c r="I8" s="2"/>
      <c r="J8" s="2"/>
      <c r="K8" s="2"/>
      <c r="L8" s="2"/>
      <c r="M8" s="2"/>
    </row>
    <row r="9" spans="1:13" ht="12.75">
      <c r="A9" t="s">
        <v>6</v>
      </c>
      <c r="B9" s="2">
        <v>2070</v>
      </c>
      <c r="C9" s="2"/>
      <c r="D9" s="2">
        <v>2070</v>
      </c>
      <c r="E9" s="2">
        <v>18625</v>
      </c>
      <c r="F9" s="2"/>
      <c r="G9" s="2"/>
      <c r="H9" s="2"/>
      <c r="I9" s="2"/>
      <c r="J9" s="2"/>
      <c r="K9" s="2"/>
      <c r="L9" s="2"/>
      <c r="M9" s="2"/>
    </row>
    <row r="10" spans="1:13" ht="12.75">
      <c r="A10" t="s">
        <v>7</v>
      </c>
      <c r="B10" s="2">
        <v>13927</v>
      </c>
      <c r="C10" s="2"/>
      <c r="D10" s="2">
        <v>13927</v>
      </c>
      <c r="E10" s="2">
        <v>13511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t="s">
        <v>8</v>
      </c>
      <c r="B11" s="2">
        <v>2487</v>
      </c>
      <c r="C11" s="2"/>
      <c r="D11" s="2">
        <v>2487</v>
      </c>
      <c r="E11" s="2">
        <v>0</v>
      </c>
      <c r="F11" s="2"/>
      <c r="G11" s="2"/>
      <c r="H11" s="2"/>
      <c r="I11" s="2"/>
      <c r="J11" s="2"/>
      <c r="K11" s="2"/>
      <c r="L11" s="2"/>
      <c r="M11" s="2"/>
    </row>
    <row r="12" spans="1:13" ht="12.75">
      <c r="A12" t="s">
        <v>9</v>
      </c>
      <c r="B12" s="2">
        <v>40166</v>
      </c>
      <c r="C12" s="2"/>
      <c r="D12" s="2">
        <v>40166</v>
      </c>
      <c r="E12" s="2">
        <v>59138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t="s">
        <v>10</v>
      </c>
      <c r="B13" s="2"/>
      <c r="C13" s="2"/>
      <c r="D13" s="2">
        <f>+B13+C13</f>
        <v>0</v>
      </c>
      <c r="E13" s="2">
        <v>0</v>
      </c>
      <c r="F13" s="2"/>
      <c r="G13" s="2"/>
      <c r="H13" s="2"/>
      <c r="I13" s="2"/>
      <c r="J13" s="2"/>
      <c r="K13" s="2"/>
      <c r="L13" s="2"/>
      <c r="M13" s="2"/>
    </row>
    <row r="14" spans="1:13" ht="12.75">
      <c r="A14" t="s">
        <v>11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t="s">
        <v>12</v>
      </c>
      <c r="B15" s="2">
        <v>851834</v>
      </c>
      <c r="C15" s="2">
        <v>-851834</v>
      </c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t="s">
        <v>55</v>
      </c>
      <c r="B16" s="2">
        <v>150000</v>
      </c>
      <c r="C16" s="2">
        <v>-150000</v>
      </c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1" t="s">
        <v>13</v>
      </c>
      <c r="B17" s="4">
        <f>SUM(B4:B16)</f>
        <v>2254582</v>
      </c>
      <c r="C17" s="4">
        <f>SUM(C4:C16)</f>
        <v>-23748</v>
      </c>
      <c r="D17" s="4">
        <f>+B17+C17</f>
        <v>2230834</v>
      </c>
      <c r="E17" s="4">
        <f>SUM(E4:E15)</f>
        <v>2289577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2.75">
      <c r="A21" s="1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2.75">
      <c r="A22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t="s">
        <v>16</v>
      </c>
      <c r="B23" s="2">
        <v>1211517</v>
      </c>
      <c r="C23" s="2"/>
      <c r="D23" s="2">
        <f>+B23+C23</f>
        <v>1211517</v>
      </c>
      <c r="E23" s="2">
        <v>959902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t="s">
        <v>17</v>
      </c>
      <c r="B24" s="2">
        <v>370552</v>
      </c>
      <c r="C24" s="2"/>
      <c r="D24" s="2">
        <f>+B24+C24</f>
        <v>370552</v>
      </c>
      <c r="E24" s="2">
        <v>323632</v>
      </c>
      <c r="F24" s="2"/>
      <c r="G24" s="2"/>
      <c r="H24" s="2"/>
      <c r="I24" s="2"/>
      <c r="J24" s="2"/>
      <c r="K24" s="2"/>
      <c r="L24" s="2"/>
      <c r="M24" s="2"/>
    </row>
    <row r="25" spans="1:13" ht="12.75">
      <c r="A25" t="s">
        <v>18</v>
      </c>
      <c r="B25" s="2">
        <v>242771</v>
      </c>
      <c r="C25" s="2"/>
      <c r="D25" s="2">
        <f>+B25+C25</f>
        <v>242771</v>
      </c>
      <c r="E25" s="2">
        <v>253810</v>
      </c>
      <c r="F25" s="2"/>
      <c r="G25" s="2"/>
      <c r="H25" s="2"/>
      <c r="I25" s="2"/>
      <c r="J25" s="2"/>
      <c r="K25" s="2"/>
      <c r="L25" s="2"/>
      <c r="M25" s="2"/>
    </row>
    <row r="26" spans="1:13" ht="12.75">
      <c r="A26" t="s">
        <v>19</v>
      </c>
      <c r="B26" s="2">
        <v>320519</v>
      </c>
      <c r="C26" s="2"/>
      <c r="D26" s="2">
        <f>+B26+C26</f>
        <v>320519</v>
      </c>
      <c r="E26" s="2">
        <v>371614</v>
      </c>
      <c r="F26" s="2"/>
      <c r="G26" s="2"/>
      <c r="H26" s="2"/>
      <c r="I26" s="2"/>
      <c r="J26" s="2"/>
      <c r="K26" s="2"/>
      <c r="L26" s="2"/>
      <c r="M26" s="2"/>
    </row>
    <row r="27" spans="1:13" ht="12.75">
      <c r="A27" s="1" t="s">
        <v>21</v>
      </c>
      <c r="B27" s="4">
        <f>SUM(B23:B26)</f>
        <v>2145359</v>
      </c>
      <c r="C27" s="4">
        <f>SUM(C23:C26)</f>
        <v>0</v>
      </c>
      <c r="D27" s="4">
        <f>SUM(D23:D26)</f>
        <v>2145359</v>
      </c>
      <c r="E27" s="4">
        <f>SUM(E23:E26)</f>
        <v>1908958</v>
      </c>
      <c r="F27" s="2"/>
      <c r="G27" s="2"/>
      <c r="H27" s="2"/>
      <c r="I27" s="2"/>
      <c r="J27" s="2"/>
      <c r="K27" s="2"/>
      <c r="L27" s="2"/>
      <c r="M27" s="2"/>
    </row>
    <row r="28" spans="2:13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t="s">
        <v>22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t="s">
        <v>23</v>
      </c>
      <c r="B30" s="2">
        <v>137270</v>
      </c>
      <c r="C30" s="2"/>
      <c r="D30" s="2">
        <f>+B30+C30</f>
        <v>137270</v>
      </c>
      <c r="E30" s="2">
        <v>124074</v>
      </c>
      <c r="F30" s="2"/>
      <c r="G30" s="2"/>
      <c r="H30" s="2"/>
      <c r="I30" s="2"/>
      <c r="J30" s="2"/>
      <c r="K30" s="2"/>
      <c r="L30" s="2"/>
      <c r="M30" s="2"/>
    </row>
    <row r="31" spans="1:13" ht="12.75">
      <c r="A31" t="s">
        <v>24</v>
      </c>
      <c r="B31" s="2">
        <v>38511</v>
      </c>
      <c r="C31" s="2"/>
      <c r="D31" s="2">
        <f>+B31+C31</f>
        <v>38511</v>
      </c>
      <c r="E31" s="2">
        <v>50517</v>
      </c>
      <c r="F31" s="2"/>
      <c r="G31" s="2"/>
      <c r="H31" s="2"/>
      <c r="I31" s="2"/>
      <c r="J31" s="2"/>
      <c r="K31" s="2"/>
      <c r="L31" s="2"/>
      <c r="M31" s="2"/>
    </row>
    <row r="32" spans="1:13" ht="12.75">
      <c r="A32" s="1" t="s">
        <v>25</v>
      </c>
      <c r="B32" s="4">
        <f>SUM(B30:B31)</f>
        <v>175781</v>
      </c>
      <c r="C32" s="4">
        <f>SUM(C30:C31)</f>
        <v>0</v>
      </c>
      <c r="D32" s="4">
        <f>SUM(D30:D31)</f>
        <v>175781</v>
      </c>
      <c r="E32" s="4">
        <f>SUM(E30:E31)</f>
        <v>174591</v>
      </c>
      <c r="F32" s="2"/>
      <c r="G32" s="2"/>
      <c r="H32" s="2"/>
      <c r="I32" s="2"/>
      <c r="J32" s="2"/>
      <c r="K32" s="2"/>
      <c r="L32" s="2"/>
      <c r="M32" s="2"/>
    </row>
    <row r="33" spans="2:13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1" t="s">
        <v>26</v>
      </c>
      <c r="B34" s="4">
        <f>+B27+B32</f>
        <v>2321140</v>
      </c>
      <c r="C34" s="4">
        <f>+C27+C32</f>
        <v>0</v>
      </c>
      <c r="D34" s="4">
        <f>+D27+D32</f>
        <v>2321140</v>
      </c>
      <c r="E34" s="4">
        <f>+E27+E32</f>
        <v>2083549</v>
      </c>
      <c r="F34" s="2"/>
      <c r="G34" s="2"/>
      <c r="H34" s="2"/>
      <c r="I34" s="2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1" t="s">
        <v>27</v>
      </c>
      <c r="B37" s="2">
        <f>+B17-B34</f>
        <v>-66558</v>
      </c>
      <c r="C37" s="2">
        <f>+C17-C34</f>
        <v>-23748</v>
      </c>
      <c r="D37" s="2">
        <f>+D17-D34</f>
        <v>-90306</v>
      </c>
      <c r="E37" s="2">
        <f>+E17-E34</f>
        <v>206028</v>
      </c>
      <c r="F37" s="2"/>
      <c r="G37" s="2"/>
      <c r="H37" s="2"/>
      <c r="I37" s="2"/>
      <c r="J37" s="2"/>
      <c r="K37" s="2"/>
      <c r="L37" s="2"/>
      <c r="M37" s="2"/>
    </row>
    <row r="38" spans="2:13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1" t="s">
        <v>28</v>
      </c>
      <c r="B41" s="2">
        <v>277913</v>
      </c>
      <c r="C41" s="2">
        <v>443546</v>
      </c>
      <c r="D41" s="2">
        <f>+B41+C41</f>
        <v>721459</v>
      </c>
      <c r="E41" s="2">
        <v>515431</v>
      </c>
      <c r="F41" s="2"/>
      <c r="G41" s="2"/>
      <c r="H41" s="2"/>
      <c r="I41" s="2"/>
      <c r="J41" s="2"/>
      <c r="K41" s="2"/>
      <c r="L41" s="2"/>
      <c r="M41" s="2"/>
    </row>
    <row r="42" spans="1:13" ht="12.75">
      <c r="A42" s="1" t="s">
        <v>29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1" t="s">
        <v>30</v>
      </c>
      <c r="B46" s="2">
        <f>+B37+B41</f>
        <v>211355</v>
      </c>
      <c r="C46" s="2">
        <f>+C37+C41</f>
        <v>419798</v>
      </c>
      <c r="D46" s="2">
        <f>+D37+D41</f>
        <v>631153</v>
      </c>
      <c r="E46" s="2">
        <f>+E37+E41</f>
        <v>721459</v>
      </c>
      <c r="F46" s="2"/>
      <c r="G46" s="2"/>
      <c r="H46" s="2"/>
      <c r="I46" s="2"/>
      <c r="J46" s="2"/>
      <c r="K46" s="2"/>
      <c r="L46" s="2"/>
      <c r="M46" s="2"/>
    </row>
  </sheetData>
  <sheetProtection/>
  <printOptions horizontalCentered="1"/>
  <pageMargins left="0.5" right="0.5" top="1" bottom="1" header="0.5" footer="0.5"/>
  <pageSetup horizontalDpi="600" verticalDpi="600" orientation="portrait" r:id="rId1"/>
  <headerFooter alignWithMargins="0">
    <oddHeader>&amp;LConsolidated Statement of Activities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League of American Bicyclists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Lorna Green</dc:creator>
  <cp:keywords/>
  <dc:description/>
  <cp:lastModifiedBy>Lorna Green</cp:lastModifiedBy>
  <cp:lastPrinted>2007-09-05T19:37:22Z</cp:lastPrinted>
  <dcterms:created xsi:type="dcterms:W3CDTF">2007-09-05T17:31:28Z</dcterms:created>
  <dcterms:modified xsi:type="dcterms:W3CDTF">2016-08-11T21:36:35Z</dcterms:modified>
  <cp:category/>
  <cp:version/>
  <cp:contentType/>
  <cp:contentStatus/>
</cp:coreProperties>
</file>